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368" windowWidth="23256" windowHeight="4416" tabRatio="772"/>
  </bookViews>
  <sheets>
    <sheet name="Data Notes" sheetId="11" r:id="rId1"/>
    <sheet name="VAWG" sheetId="1" r:id="rId2"/>
    <sheet name="DA" sheetId="2" r:id="rId3"/>
    <sheet name="Rape" sheetId="3" r:id="rId4"/>
    <sheet name="Sexual Offences" sheetId="7" r:id="rId5"/>
    <sheet name="Human Trafficking" sheetId="4" r:id="rId6"/>
    <sheet name="Honour Based Violence" sheetId="5" r:id="rId7"/>
    <sheet name="Forced Marriage" sheetId="6" r:id="rId8"/>
    <sheet name="Pre-Charge" sheetId="9" r:id="rId9"/>
    <sheet name="Charge Timeliness" sheetId="8" r:id="rId10"/>
  </sheets>
  <calcPr calcId="145621"/>
</workbook>
</file>

<file path=xl/calcChain.xml><?xml version="1.0" encoding="utf-8"?>
<calcChain xmlns="http://schemas.openxmlformats.org/spreadsheetml/2006/main">
  <c r="AP69" i="9" l="1"/>
  <c r="AP68" i="9"/>
  <c r="AP67" i="9"/>
  <c r="AP66" i="9"/>
  <c r="AP65" i="9"/>
  <c r="AP64" i="9"/>
  <c r="AP63" i="9"/>
  <c r="AP62" i="9"/>
  <c r="AP61" i="9"/>
  <c r="AP60" i="9"/>
  <c r="AP59" i="9"/>
  <c r="AP58" i="9"/>
  <c r="AP57" i="9"/>
  <c r="AP56" i="9"/>
  <c r="AP55" i="9"/>
  <c r="AP54" i="9"/>
  <c r="AP53" i="9"/>
  <c r="AP52" i="9"/>
  <c r="AP51" i="9"/>
  <c r="AP50" i="9"/>
  <c r="AP49" i="9"/>
  <c r="AP48" i="9"/>
  <c r="AP47" i="9"/>
  <c r="AP46" i="9"/>
  <c r="AP45" i="9"/>
  <c r="AP44" i="9"/>
  <c r="AP43" i="9"/>
  <c r="AP42" i="9"/>
  <c r="AP41" i="9"/>
  <c r="AP40" i="9"/>
  <c r="AP39" i="9"/>
  <c r="AP38" i="9"/>
  <c r="AP37" i="9"/>
  <c r="AP36" i="9"/>
  <c r="AP35" i="9"/>
  <c r="AP34" i="9"/>
  <c r="AP33" i="9"/>
  <c r="AP32" i="9"/>
  <c r="AP31" i="9"/>
  <c r="AP30" i="9"/>
  <c r="AP29" i="9"/>
  <c r="AP28" i="9"/>
  <c r="AP27" i="9"/>
  <c r="AO26" i="9"/>
  <c r="AN26" i="9"/>
  <c r="AP26" i="9" s="1"/>
  <c r="AO7" i="9"/>
  <c r="AN7" i="9"/>
  <c r="AP20" i="9"/>
  <c r="AP19" i="9"/>
  <c r="AP18" i="9"/>
  <c r="AP17" i="9"/>
  <c r="AP16" i="9"/>
  <c r="AP15" i="9"/>
  <c r="AP14" i="9"/>
  <c r="AP13" i="9"/>
  <c r="AP12" i="9"/>
  <c r="AP11" i="9"/>
  <c r="AP10" i="9"/>
  <c r="AP9" i="9"/>
  <c r="AP8" i="9"/>
  <c r="AB27" i="9"/>
  <c r="AB69" i="9"/>
  <c r="AB68" i="9"/>
  <c r="AB67" i="9"/>
  <c r="AB66" i="9"/>
  <c r="AB65" i="9"/>
  <c r="AB64" i="9"/>
  <c r="AB63" i="9"/>
  <c r="AB62" i="9"/>
  <c r="AB61" i="9"/>
  <c r="AB60" i="9"/>
  <c r="AB59" i="9"/>
  <c r="AB58" i="9"/>
  <c r="AB57" i="9"/>
  <c r="AB56" i="9"/>
  <c r="AB55" i="9"/>
  <c r="AB54" i="9"/>
  <c r="AB53" i="9"/>
  <c r="AB52" i="9"/>
  <c r="AB51" i="9"/>
  <c r="AB50" i="9"/>
  <c r="AB49" i="9"/>
  <c r="AB48" i="9"/>
  <c r="AB47" i="9"/>
  <c r="AB46" i="9"/>
  <c r="AB45" i="9"/>
  <c r="AB44" i="9"/>
  <c r="AB43" i="9"/>
  <c r="AB42" i="9"/>
  <c r="AB41" i="9"/>
  <c r="AB40" i="9"/>
  <c r="AB39" i="9"/>
  <c r="AB38" i="9"/>
  <c r="AB37" i="9"/>
  <c r="AB36" i="9"/>
  <c r="AB35" i="9"/>
  <c r="AB34" i="9"/>
  <c r="AB33" i="9"/>
  <c r="AB32" i="9"/>
  <c r="AB31" i="9"/>
  <c r="AB30" i="9"/>
  <c r="AB29" i="9"/>
  <c r="AB28" i="9"/>
  <c r="AA26" i="9"/>
  <c r="Z26" i="9"/>
  <c r="AB20" i="9"/>
  <c r="AB19" i="9"/>
  <c r="AB18" i="9"/>
  <c r="AB17" i="9"/>
  <c r="AB16" i="9"/>
  <c r="AB15" i="9"/>
  <c r="AB14" i="9"/>
  <c r="AB13" i="9"/>
  <c r="AB12" i="9"/>
  <c r="AB11" i="9"/>
  <c r="AB10" i="9"/>
  <c r="AB9" i="9"/>
  <c r="AB8" i="9"/>
  <c r="AA7" i="9"/>
  <c r="AB7" i="9" s="1"/>
  <c r="Z7" i="9"/>
  <c r="AP7" i="9" l="1"/>
  <c r="AB26" i="9"/>
  <c r="N91" i="3"/>
  <c r="Y11" i="9" l="1"/>
  <c r="Y69" i="9"/>
  <c r="Y68" i="9"/>
  <c r="Y67"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37" i="9"/>
  <c r="Y36" i="9"/>
  <c r="Y35" i="9"/>
  <c r="Y34" i="9"/>
  <c r="Y33" i="9"/>
  <c r="Y32" i="9"/>
  <c r="Y31" i="9"/>
  <c r="Y30" i="9"/>
  <c r="Y29" i="9"/>
  <c r="Y28" i="9"/>
  <c r="Y27" i="9"/>
  <c r="X26" i="9"/>
  <c r="Y26" i="9" s="1"/>
  <c r="W26" i="9"/>
  <c r="Y20" i="9"/>
  <c r="Y19" i="9"/>
  <c r="Y18" i="9"/>
  <c r="Y17" i="9"/>
  <c r="Y16" i="9"/>
  <c r="Y15" i="9"/>
  <c r="Y14" i="9"/>
  <c r="Y13" i="9"/>
  <c r="Y12" i="9"/>
  <c r="Y10" i="9"/>
  <c r="Y9" i="9"/>
  <c r="Y8" i="9"/>
  <c r="Y7" i="9"/>
  <c r="AM69" i="9"/>
  <c r="AM68" i="9"/>
  <c r="AM67" i="9"/>
  <c r="AM66" i="9"/>
  <c r="AM65" i="9"/>
  <c r="AM64" i="9"/>
  <c r="AM63" i="9"/>
  <c r="AM62" i="9"/>
  <c r="AM61" i="9"/>
  <c r="AM60" i="9"/>
  <c r="AM59" i="9"/>
  <c r="AM58" i="9"/>
  <c r="AM57" i="9"/>
  <c r="AM56" i="9"/>
  <c r="AM55" i="9"/>
  <c r="AM54" i="9"/>
  <c r="AM53" i="9"/>
  <c r="AM52" i="9"/>
  <c r="AM51" i="9"/>
  <c r="AM50" i="9"/>
  <c r="AM49" i="9"/>
  <c r="AM48" i="9"/>
  <c r="AM47" i="9"/>
  <c r="AM46" i="9"/>
  <c r="AM45" i="9"/>
  <c r="AM44" i="9"/>
  <c r="AM43" i="9"/>
  <c r="AM42" i="9"/>
  <c r="AM41" i="9"/>
  <c r="AM40" i="9"/>
  <c r="AM39" i="9"/>
  <c r="AM38" i="9"/>
  <c r="AM37" i="9"/>
  <c r="AM36" i="9"/>
  <c r="AM35" i="9"/>
  <c r="AM34" i="9"/>
  <c r="AM33" i="9"/>
  <c r="AM32" i="9"/>
  <c r="AM31" i="9"/>
  <c r="AM30" i="9"/>
  <c r="AM29" i="9"/>
  <c r="AM28" i="9"/>
  <c r="AM27" i="9"/>
  <c r="AL26" i="9"/>
  <c r="AM26" i="9" s="1"/>
  <c r="AK26" i="9"/>
  <c r="AM20" i="9"/>
  <c r="AM19" i="9"/>
  <c r="AM18" i="9"/>
  <c r="AM17" i="9"/>
  <c r="AM16" i="9"/>
  <c r="AM15" i="9"/>
  <c r="AM14" i="9"/>
  <c r="AM13" i="9"/>
  <c r="AM12" i="9"/>
  <c r="AM11" i="9"/>
  <c r="AM10" i="9"/>
  <c r="AM9" i="9"/>
  <c r="AM8" i="9"/>
  <c r="AM7" i="9"/>
  <c r="K7" i="9"/>
  <c r="K8" i="9"/>
  <c r="K9" i="9"/>
  <c r="K10" i="9"/>
  <c r="K11" i="9"/>
  <c r="K12" i="9"/>
  <c r="K13" i="9"/>
  <c r="K14" i="9"/>
  <c r="K15" i="9"/>
  <c r="K16" i="9"/>
  <c r="K17" i="9"/>
  <c r="K18" i="9"/>
  <c r="K19" i="9"/>
  <c r="K2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J26" i="9"/>
  <c r="I26" i="9"/>
  <c r="K26" i="9" l="1"/>
  <c r="C89" i="6"/>
  <c r="G89" i="6"/>
  <c r="K89" i="6"/>
  <c r="C91" i="6"/>
  <c r="G91" i="6"/>
  <c r="K91" i="6"/>
  <c r="B92" i="6"/>
  <c r="C90" i="6" s="1"/>
  <c r="D92" i="6"/>
  <c r="E89" i="6" s="1"/>
  <c r="F92" i="6"/>
  <c r="G90" i="6" s="1"/>
  <c r="H92" i="6"/>
  <c r="I89" i="6" s="1"/>
  <c r="J92" i="6"/>
  <c r="K90" i="6" s="1"/>
  <c r="C91" i="5"/>
  <c r="B92" i="5"/>
  <c r="C90" i="5" s="1"/>
  <c r="D92" i="5"/>
  <c r="E89" i="5" s="1"/>
  <c r="F92" i="5"/>
  <c r="G90" i="5" s="1"/>
  <c r="H92" i="5"/>
  <c r="I90" i="5" s="1"/>
  <c r="J92" i="5"/>
  <c r="K90" i="5" s="1"/>
  <c r="I90" i="6" l="1"/>
  <c r="E90" i="6"/>
  <c r="I91" i="6"/>
  <c r="E91" i="6"/>
  <c r="K91" i="5"/>
  <c r="G89" i="5"/>
  <c r="G91" i="5"/>
  <c r="K89" i="5"/>
  <c r="C89" i="5"/>
  <c r="E90" i="5"/>
  <c r="I91" i="5"/>
  <c r="E91" i="5"/>
  <c r="I89" i="5"/>
  <c r="V28" i="9"/>
  <c r="S69" i="9"/>
  <c r="V69" i="9"/>
  <c r="AG69" i="9"/>
  <c r="AJ69" i="9"/>
  <c r="AI26" i="9"/>
  <c r="AH26" i="9"/>
  <c r="AF26" i="9"/>
  <c r="AE26" i="9"/>
  <c r="U26" i="9"/>
  <c r="T26" i="9"/>
  <c r="R26" i="9"/>
  <c r="Q26" i="9"/>
  <c r="G26" i="9"/>
  <c r="F26" i="9"/>
  <c r="D26" i="9"/>
  <c r="C26" i="9"/>
  <c r="E69" i="9"/>
  <c r="H69" i="9"/>
  <c r="S26" i="9" l="1"/>
  <c r="V26" i="9"/>
  <c r="AG26" i="9"/>
  <c r="AJ26" i="9"/>
  <c r="U7" i="9"/>
  <c r="T7" i="9"/>
  <c r="AG68" i="9" l="1"/>
  <c r="AG67" i="9"/>
  <c r="AG66" i="9"/>
  <c r="AG65" i="9"/>
  <c r="AG64" i="9"/>
  <c r="AG63" i="9"/>
  <c r="AG62" i="9"/>
  <c r="AG61" i="9"/>
  <c r="AG60" i="9"/>
  <c r="AG59" i="9"/>
  <c r="AG58" i="9"/>
  <c r="AG57" i="9"/>
  <c r="AG56" i="9"/>
  <c r="AG55" i="9"/>
  <c r="AG54" i="9"/>
  <c r="AG53" i="9"/>
  <c r="AG52" i="9"/>
  <c r="AG51" i="9"/>
  <c r="AG50" i="9"/>
  <c r="AG49" i="9"/>
  <c r="AG48" i="9"/>
  <c r="AG47" i="9"/>
  <c r="AG46" i="9"/>
  <c r="AG45" i="9"/>
  <c r="AG44" i="9"/>
  <c r="AG43" i="9"/>
  <c r="AG42" i="9"/>
  <c r="AG41" i="9"/>
  <c r="AG40" i="9"/>
  <c r="AG39" i="9"/>
  <c r="AG38" i="9"/>
  <c r="AG37" i="9"/>
  <c r="AG36" i="9"/>
  <c r="AG35" i="9"/>
  <c r="AG34" i="9"/>
  <c r="AG33" i="9"/>
  <c r="AG32" i="9"/>
  <c r="AG31" i="9"/>
  <c r="AG30" i="9"/>
  <c r="AG29" i="9"/>
  <c r="AG28" i="9"/>
  <c r="AG27" i="9"/>
  <c r="AG20" i="9"/>
  <c r="AG19" i="9"/>
  <c r="AG18" i="9"/>
  <c r="AG17" i="9"/>
  <c r="AG16" i="9"/>
  <c r="AG15" i="9"/>
  <c r="AG14" i="9"/>
  <c r="AG13" i="9"/>
  <c r="AG12" i="9"/>
  <c r="AG11" i="9"/>
  <c r="AG10" i="9"/>
  <c r="AG9" i="9"/>
  <c r="AG8" i="9"/>
  <c r="AF7" i="9"/>
  <c r="AE7"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0" i="9"/>
  <c r="S19" i="9"/>
  <c r="S18" i="9"/>
  <c r="S17" i="9"/>
  <c r="S16" i="9"/>
  <c r="S15" i="9"/>
  <c r="S14" i="9"/>
  <c r="S13" i="9"/>
  <c r="S12" i="9"/>
  <c r="S11" i="9"/>
  <c r="S10" i="9"/>
  <c r="S9" i="9"/>
  <c r="S8" i="9"/>
  <c r="R7" i="9"/>
  <c r="Q7"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0" i="9"/>
  <c r="E19" i="9"/>
  <c r="E18" i="9"/>
  <c r="E17" i="9"/>
  <c r="E16" i="9"/>
  <c r="E15" i="9"/>
  <c r="E14" i="9"/>
  <c r="E13" i="9"/>
  <c r="E12" i="9"/>
  <c r="E11" i="9"/>
  <c r="E10" i="9"/>
  <c r="E9" i="9"/>
  <c r="E8" i="9"/>
  <c r="E7" i="9"/>
  <c r="S7" i="9" l="1"/>
  <c r="AG7" i="9"/>
  <c r="AJ68" i="9"/>
  <c r="V68" i="9"/>
  <c r="H68" i="9"/>
  <c r="AJ67" i="9"/>
  <c r="V67" i="9"/>
  <c r="H67" i="9"/>
  <c r="AJ66" i="9"/>
  <c r="V66" i="9"/>
  <c r="H66" i="9"/>
  <c r="AJ65" i="9"/>
  <c r="V65" i="9"/>
  <c r="H65" i="9"/>
  <c r="AJ64" i="9"/>
  <c r="V64" i="9"/>
  <c r="H64" i="9"/>
  <c r="AJ63" i="9"/>
  <c r="V63" i="9"/>
  <c r="H63" i="9"/>
  <c r="AJ62" i="9"/>
  <c r="V62" i="9"/>
  <c r="H62" i="9"/>
  <c r="AJ61" i="9"/>
  <c r="V61" i="9"/>
  <c r="H61" i="9"/>
  <c r="AJ60" i="9"/>
  <c r="V60" i="9"/>
  <c r="H60" i="9"/>
  <c r="AJ59" i="9"/>
  <c r="V59" i="9"/>
  <c r="H59" i="9"/>
  <c r="AJ58" i="9"/>
  <c r="V58" i="9"/>
  <c r="H58" i="9"/>
  <c r="AJ57" i="9"/>
  <c r="V57" i="9"/>
  <c r="H57" i="9"/>
  <c r="AJ56" i="9"/>
  <c r="V56" i="9"/>
  <c r="H56" i="9"/>
  <c r="AJ55" i="9"/>
  <c r="V55" i="9"/>
  <c r="H55" i="9"/>
  <c r="AJ54" i="9"/>
  <c r="V54" i="9"/>
  <c r="H54" i="9"/>
  <c r="AJ53" i="9"/>
  <c r="V53" i="9"/>
  <c r="H53" i="9"/>
  <c r="AJ52" i="9"/>
  <c r="V52" i="9"/>
  <c r="H52" i="9"/>
  <c r="AJ51" i="9"/>
  <c r="V51" i="9"/>
  <c r="H51" i="9"/>
  <c r="AJ50" i="9"/>
  <c r="V50" i="9"/>
  <c r="H50" i="9"/>
  <c r="AJ49" i="9"/>
  <c r="V49" i="9"/>
  <c r="H49" i="9"/>
  <c r="AJ48" i="9"/>
  <c r="V48" i="9"/>
  <c r="H48" i="9"/>
  <c r="AJ47" i="9"/>
  <c r="V47" i="9"/>
  <c r="H47" i="9"/>
  <c r="AJ46" i="9"/>
  <c r="V46" i="9"/>
  <c r="H46" i="9"/>
  <c r="AJ45" i="9"/>
  <c r="V45" i="9"/>
  <c r="H45" i="9"/>
  <c r="AJ44" i="9"/>
  <c r="V44" i="9"/>
  <c r="H44" i="9"/>
  <c r="AJ43" i="9"/>
  <c r="V43" i="9"/>
  <c r="H43" i="9"/>
  <c r="AJ42" i="9"/>
  <c r="V42" i="9"/>
  <c r="H42" i="9"/>
  <c r="AJ41" i="9"/>
  <c r="V41" i="9"/>
  <c r="H41" i="9"/>
  <c r="AJ40" i="9"/>
  <c r="V40" i="9"/>
  <c r="H40" i="9"/>
  <c r="AJ39" i="9"/>
  <c r="V39" i="9"/>
  <c r="H39" i="9"/>
  <c r="AJ38" i="9"/>
  <c r="V38" i="9"/>
  <c r="H38" i="9"/>
  <c r="AJ37" i="9"/>
  <c r="V37" i="9"/>
  <c r="H37" i="9"/>
  <c r="AJ36" i="9"/>
  <c r="V36" i="9"/>
  <c r="H36" i="9"/>
  <c r="AJ35" i="9"/>
  <c r="V35" i="9"/>
  <c r="H35" i="9"/>
  <c r="AJ34" i="9"/>
  <c r="V34" i="9"/>
  <c r="H34" i="9"/>
  <c r="AJ33" i="9"/>
  <c r="V33" i="9"/>
  <c r="H33" i="9"/>
  <c r="AJ32" i="9"/>
  <c r="V32" i="9"/>
  <c r="H32" i="9"/>
  <c r="AJ31" i="9"/>
  <c r="V31" i="9"/>
  <c r="H31" i="9"/>
  <c r="AJ30" i="9"/>
  <c r="V30" i="9"/>
  <c r="H30" i="9"/>
  <c r="AJ29" i="9"/>
  <c r="V29" i="9"/>
  <c r="H29" i="9"/>
  <c r="AJ28" i="9"/>
  <c r="H28" i="9"/>
  <c r="AJ27" i="9"/>
  <c r="V27" i="9"/>
  <c r="H27" i="9"/>
  <c r="H26" i="9"/>
  <c r="AJ20" i="9"/>
  <c r="V20" i="9"/>
  <c r="H20" i="9"/>
  <c r="AJ19" i="9"/>
  <c r="V19" i="9"/>
  <c r="H19" i="9"/>
  <c r="AJ18" i="9"/>
  <c r="V18" i="9"/>
  <c r="H18" i="9"/>
  <c r="AJ17" i="9"/>
  <c r="V17" i="9"/>
  <c r="H17" i="9"/>
  <c r="AJ16" i="9"/>
  <c r="V16" i="9"/>
  <c r="H16" i="9"/>
  <c r="AJ15" i="9"/>
  <c r="V15" i="9"/>
  <c r="H15" i="9"/>
  <c r="AJ14" i="9"/>
  <c r="V14" i="9"/>
  <c r="H14" i="9"/>
  <c r="AJ13" i="9"/>
  <c r="V13" i="9"/>
  <c r="H13" i="9"/>
  <c r="AJ12" i="9"/>
  <c r="V12" i="9"/>
  <c r="H12" i="9"/>
  <c r="AJ11" i="9"/>
  <c r="V11" i="9"/>
  <c r="H11" i="9"/>
  <c r="AJ10" i="9"/>
  <c r="V10" i="9"/>
  <c r="H10" i="9"/>
  <c r="AJ9" i="9"/>
  <c r="V9" i="9"/>
  <c r="H9" i="9"/>
  <c r="AJ8" i="9"/>
  <c r="V8" i="9"/>
  <c r="H8" i="9"/>
  <c r="AI7" i="9"/>
  <c r="AH7" i="9"/>
  <c r="V7" i="9"/>
  <c r="H7" i="9"/>
  <c r="AJ7" i="9" l="1"/>
  <c r="H82" i="6"/>
  <c r="F82" i="6"/>
  <c r="D82" i="6"/>
  <c r="B82" i="6"/>
  <c r="I81" i="6"/>
  <c r="G81" i="6"/>
  <c r="E81" i="6"/>
  <c r="C81" i="6"/>
  <c r="I80" i="6"/>
  <c r="G80" i="6"/>
  <c r="E80" i="6"/>
  <c r="C80" i="6"/>
  <c r="I79" i="6"/>
  <c r="G79" i="6"/>
  <c r="E79" i="6"/>
  <c r="C79" i="6"/>
  <c r="H71" i="6"/>
  <c r="F71" i="6"/>
  <c r="D71" i="6"/>
  <c r="B71" i="6"/>
  <c r="H70" i="6"/>
  <c r="H72" i="6" s="1"/>
  <c r="F70" i="6"/>
  <c r="D70" i="6"/>
  <c r="D72" i="6" s="1"/>
  <c r="B70" i="6"/>
  <c r="H69" i="6"/>
  <c r="I69" i="6" s="1"/>
  <c r="F69" i="6"/>
  <c r="D69" i="6"/>
  <c r="E69" i="6" s="1"/>
  <c r="B69" i="6"/>
  <c r="H53" i="6"/>
  <c r="F53" i="6"/>
  <c r="D53" i="6"/>
  <c r="B53" i="6"/>
  <c r="H41" i="6"/>
  <c r="F41" i="6"/>
  <c r="D41" i="6"/>
  <c r="B41" i="6"/>
  <c r="H37" i="6"/>
  <c r="H42" i="6" s="1"/>
  <c r="F37" i="6"/>
  <c r="D37" i="6"/>
  <c r="D42" i="6" s="1"/>
  <c r="B37" i="6"/>
  <c r="H24" i="6"/>
  <c r="F24" i="6"/>
  <c r="D24" i="6"/>
  <c r="B24" i="6"/>
  <c r="I23" i="6"/>
  <c r="G23" i="6"/>
  <c r="E23" i="6"/>
  <c r="C23" i="6"/>
  <c r="I22" i="6"/>
  <c r="G22" i="6"/>
  <c r="E22" i="6"/>
  <c r="C22" i="6"/>
  <c r="H13" i="6"/>
  <c r="F13" i="6"/>
  <c r="D13" i="6"/>
  <c r="B13" i="6"/>
  <c r="I12" i="6"/>
  <c r="G12" i="6"/>
  <c r="E12" i="6"/>
  <c r="C12" i="6"/>
  <c r="I11" i="6"/>
  <c r="G11" i="6"/>
  <c r="E11" i="6"/>
  <c r="C11" i="6"/>
  <c r="I10" i="6"/>
  <c r="G10" i="6"/>
  <c r="E10" i="6"/>
  <c r="C10" i="6"/>
  <c r="I9" i="6"/>
  <c r="G9" i="6"/>
  <c r="E9" i="6"/>
  <c r="C9" i="6"/>
  <c r="I8" i="6"/>
  <c r="G8" i="6"/>
  <c r="E8" i="6"/>
  <c r="C8" i="6"/>
  <c r="H82" i="5"/>
  <c r="F82" i="5"/>
  <c r="D82" i="5"/>
  <c r="B82" i="5"/>
  <c r="I81" i="5"/>
  <c r="G81" i="5"/>
  <c r="E81" i="5"/>
  <c r="C81" i="5"/>
  <c r="I80" i="5"/>
  <c r="G80" i="5"/>
  <c r="E80" i="5"/>
  <c r="C80" i="5"/>
  <c r="I79" i="5"/>
  <c r="G79" i="5"/>
  <c r="E79" i="5"/>
  <c r="C79" i="5"/>
  <c r="H71" i="5"/>
  <c r="F71" i="5"/>
  <c r="D71" i="5"/>
  <c r="B71" i="5"/>
  <c r="H70" i="5"/>
  <c r="H72" i="5" s="1"/>
  <c r="F70" i="5"/>
  <c r="F72" i="5" s="1"/>
  <c r="G70" i="5" s="1"/>
  <c r="D70" i="5"/>
  <c r="D72" i="5" s="1"/>
  <c r="E70" i="5" s="1"/>
  <c r="B70" i="5"/>
  <c r="B72" i="5" s="1"/>
  <c r="C70" i="5" s="1"/>
  <c r="H69" i="5"/>
  <c r="I69" i="5" s="1"/>
  <c r="F69" i="5"/>
  <c r="G69" i="5" s="1"/>
  <c r="D69" i="5"/>
  <c r="E69" i="5" s="1"/>
  <c r="B69" i="5"/>
  <c r="C69" i="5" s="1"/>
  <c r="H53" i="5"/>
  <c r="F53" i="5"/>
  <c r="D53" i="5"/>
  <c r="B53" i="5"/>
  <c r="H41" i="5"/>
  <c r="F41" i="5"/>
  <c r="D41" i="5"/>
  <c r="B41" i="5"/>
  <c r="H37" i="5"/>
  <c r="H42" i="5" s="1"/>
  <c r="F37" i="5"/>
  <c r="D37" i="5"/>
  <c r="D42" i="5" s="1"/>
  <c r="B37" i="5"/>
  <c r="H24" i="5"/>
  <c r="F24" i="5"/>
  <c r="D24" i="5"/>
  <c r="B24" i="5"/>
  <c r="I23" i="5"/>
  <c r="G23" i="5"/>
  <c r="E23" i="5"/>
  <c r="C23" i="5"/>
  <c r="I22" i="5"/>
  <c r="G22" i="5"/>
  <c r="E22" i="5"/>
  <c r="C22" i="5"/>
  <c r="H13" i="5"/>
  <c r="F13" i="5"/>
  <c r="D13" i="5"/>
  <c r="B13" i="5"/>
  <c r="I12" i="5"/>
  <c r="G12" i="5"/>
  <c r="E12" i="5"/>
  <c r="C12" i="5"/>
  <c r="I11" i="5"/>
  <c r="G11" i="5"/>
  <c r="E11" i="5"/>
  <c r="C11" i="5"/>
  <c r="I10" i="5"/>
  <c r="G10" i="5"/>
  <c r="E10" i="5"/>
  <c r="C10" i="5"/>
  <c r="I9" i="5"/>
  <c r="G9" i="5"/>
  <c r="E9" i="5"/>
  <c r="C9" i="5"/>
  <c r="I8" i="5"/>
  <c r="G8" i="5"/>
  <c r="E8" i="5"/>
  <c r="C8" i="5"/>
  <c r="H82" i="4"/>
  <c r="F82" i="4"/>
  <c r="D82" i="4"/>
  <c r="B82" i="4"/>
  <c r="I81" i="4"/>
  <c r="G81" i="4"/>
  <c r="E81" i="4"/>
  <c r="C81" i="4"/>
  <c r="I80" i="4"/>
  <c r="G80" i="4"/>
  <c r="E80" i="4"/>
  <c r="C80" i="4"/>
  <c r="I79" i="4"/>
  <c r="G79" i="4"/>
  <c r="E79" i="4"/>
  <c r="C79" i="4"/>
  <c r="H71" i="4"/>
  <c r="F71" i="4"/>
  <c r="D71" i="4"/>
  <c r="B71" i="4"/>
  <c r="H70" i="4"/>
  <c r="H72" i="4" s="1"/>
  <c r="F70" i="4"/>
  <c r="D70" i="4"/>
  <c r="D72" i="4" s="1"/>
  <c r="B70" i="4"/>
  <c r="H69" i="4"/>
  <c r="I69" i="4" s="1"/>
  <c r="F69" i="4"/>
  <c r="D69" i="4"/>
  <c r="E69" i="4" s="1"/>
  <c r="B69" i="4"/>
  <c r="H53" i="4"/>
  <c r="F53" i="4"/>
  <c r="D53" i="4"/>
  <c r="B53" i="4"/>
  <c r="H41" i="4"/>
  <c r="F41" i="4"/>
  <c r="D41" i="4"/>
  <c r="B41" i="4"/>
  <c r="H37" i="4"/>
  <c r="H42" i="4" s="1"/>
  <c r="F37" i="4"/>
  <c r="D37" i="4"/>
  <c r="D42" i="4" s="1"/>
  <c r="B37" i="4"/>
  <c r="H24" i="4"/>
  <c r="F24" i="4"/>
  <c r="D24" i="4"/>
  <c r="B24" i="4"/>
  <c r="I23" i="4"/>
  <c r="G23" i="4"/>
  <c r="E23" i="4"/>
  <c r="C23" i="4"/>
  <c r="I22" i="4"/>
  <c r="G22" i="4"/>
  <c r="E22" i="4"/>
  <c r="C22" i="4"/>
  <c r="H13" i="4"/>
  <c r="F13" i="4"/>
  <c r="D13" i="4"/>
  <c r="B13" i="4"/>
  <c r="I12" i="4"/>
  <c r="G12" i="4"/>
  <c r="E12" i="4"/>
  <c r="C12" i="4"/>
  <c r="I11" i="4"/>
  <c r="G11" i="4"/>
  <c r="E11" i="4"/>
  <c r="C11" i="4"/>
  <c r="I10" i="4"/>
  <c r="G10" i="4"/>
  <c r="E10" i="4"/>
  <c r="C10" i="4"/>
  <c r="I9" i="4"/>
  <c r="G9" i="4"/>
  <c r="E9" i="4"/>
  <c r="C9" i="4"/>
  <c r="I8" i="4"/>
  <c r="G8" i="4"/>
  <c r="E8" i="4"/>
  <c r="C8" i="4"/>
  <c r="E40" i="6" l="1"/>
  <c r="E39" i="6"/>
  <c r="E38" i="6"/>
  <c r="E36" i="6"/>
  <c r="E35" i="6"/>
  <c r="E34" i="6"/>
  <c r="E33" i="6"/>
  <c r="E32" i="6"/>
  <c r="E31" i="6"/>
  <c r="I40" i="6"/>
  <c r="I39" i="6"/>
  <c r="I38" i="6"/>
  <c r="I36" i="6"/>
  <c r="I35" i="6"/>
  <c r="I34" i="6"/>
  <c r="I33" i="6"/>
  <c r="I32" i="6"/>
  <c r="I31" i="6"/>
  <c r="E41" i="6"/>
  <c r="I41" i="6"/>
  <c r="E71" i="6"/>
  <c r="I71" i="6"/>
  <c r="B42" i="6"/>
  <c r="F42" i="6"/>
  <c r="B59" i="6"/>
  <c r="D59" i="6"/>
  <c r="F59" i="6"/>
  <c r="H59" i="6"/>
  <c r="B60" i="6"/>
  <c r="D60" i="6"/>
  <c r="F60" i="6"/>
  <c r="H60" i="6"/>
  <c r="B72" i="6"/>
  <c r="C69" i="6" s="1"/>
  <c r="F72" i="6"/>
  <c r="G69" i="6" s="1"/>
  <c r="E37" i="6"/>
  <c r="I37" i="6"/>
  <c r="E70" i="6"/>
  <c r="I70" i="6"/>
  <c r="E40" i="5"/>
  <c r="E39" i="5"/>
  <c r="E38" i="5"/>
  <c r="E36" i="5"/>
  <c r="E35" i="5"/>
  <c r="E34" i="5"/>
  <c r="E33" i="5"/>
  <c r="E32" i="5"/>
  <c r="E31" i="5"/>
  <c r="I40" i="5"/>
  <c r="I39" i="5"/>
  <c r="I38" i="5"/>
  <c r="I36" i="5"/>
  <c r="I35" i="5"/>
  <c r="I34" i="5"/>
  <c r="I33" i="5"/>
  <c r="I32" i="5"/>
  <c r="I31" i="5"/>
  <c r="E41" i="5"/>
  <c r="I41" i="5"/>
  <c r="E71" i="5"/>
  <c r="I71" i="5"/>
  <c r="C71" i="5"/>
  <c r="G71" i="5"/>
  <c r="B42" i="5"/>
  <c r="F42" i="5"/>
  <c r="B59" i="5"/>
  <c r="D59" i="5"/>
  <c r="F59" i="5"/>
  <c r="H59" i="5"/>
  <c r="B60" i="5"/>
  <c r="D60" i="5"/>
  <c r="F60" i="5"/>
  <c r="H60" i="5"/>
  <c r="E37" i="5"/>
  <c r="I37" i="5"/>
  <c r="I70" i="5"/>
  <c r="E40" i="4"/>
  <c r="E39" i="4"/>
  <c r="E38" i="4"/>
  <c r="E36" i="4"/>
  <c r="E35" i="4"/>
  <c r="E34" i="4"/>
  <c r="E33" i="4"/>
  <c r="E32" i="4"/>
  <c r="E31" i="4"/>
  <c r="I40" i="4"/>
  <c r="I39" i="4"/>
  <c r="I38" i="4"/>
  <c r="I36" i="4"/>
  <c r="I35" i="4"/>
  <c r="I34" i="4"/>
  <c r="I33" i="4"/>
  <c r="I32" i="4"/>
  <c r="I31" i="4"/>
  <c r="E41" i="4"/>
  <c r="I41" i="4"/>
  <c r="E71" i="4"/>
  <c r="I71" i="4"/>
  <c r="B42" i="4"/>
  <c r="F42" i="4"/>
  <c r="B59" i="4"/>
  <c r="D59" i="4"/>
  <c r="F59" i="4"/>
  <c r="H59" i="4"/>
  <c r="B60" i="4"/>
  <c r="D60" i="4"/>
  <c r="F60" i="4"/>
  <c r="H60" i="4"/>
  <c r="B72" i="4"/>
  <c r="C69" i="4" s="1"/>
  <c r="F72" i="4"/>
  <c r="G69" i="4" s="1"/>
  <c r="E37" i="4"/>
  <c r="I37" i="4"/>
  <c r="E70" i="4"/>
  <c r="I70" i="4"/>
  <c r="J91" i="3"/>
  <c r="H91" i="3"/>
  <c r="F91" i="3"/>
  <c r="D91" i="3"/>
  <c r="B91" i="3"/>
  <c r="K90" i="3"/>
  <c r="I90" i="3"/>
  <c r="G90" i="3"/>
  <c r="E90" i="3"/>
  <c r="C90" i="3"/>
  <c r="K89" i="3"/>
  <c r="I89" i="3"/>
  <c r="G89" i="3"/>
  <c r="E89" i="3"/>
  <c r="C89" i="3"/>
  <c r="K88" i="3"/>
  <c r="I88" i="3"/>
  <c r="G88" i="3"/>
  <c r="E88" i="3"/>
  <c r="C88" i="3"/>
  <c r="J81" i="3"/>
  <c r="H81" i="3"/>
  <c r="F81" i="3"/>
  <c r="D81" i="3"/>
  <c r="B81" i="3"/>
  <c r="K80" i="3"/>
  <c r="I80" i="3"/>
  <c r="G80" i="3"/>
  <c r="E80" i="3"/>
  <c r="C80" i="3"/>
  <c r="K79" i="3"/>
  <c r="I79" i="3"/>
  <c r="G79" i="3"/>
  <c r="E79" i="3"/>
  <c r="C79" i="3"/>
  <c r="K78" i="3"/>
  <c r="I78" i="3"/>
  <c r="G78" i="3"/>
  <c r="E78" i="3"/>
  <c r="C78" i="3"/>
  <c r="J41" i="3"/>
  <c r="H41" i="3"/>
  <c r="F41" i="3"/>
  <c r="D41" i="3"/>
  <c r="B41" i="3"/>
  <c r="J37" i="3"/>
  <c r="J42" i="3" s="1"/>
  <c r="H37" i="3"/>
  <c r="H42" i="3" s="1"/>
  <c r="F37" i="3"/>
  <c r="F42" i="3" s="1"/>
  <c r="D37" i="3"/>
  <c r="D42" i="3" s="1"/>
  <c r="B37" i="3"/>
  <c r="B42" i="3" s="1"/>
  <c r="J24" i="3"/>
  <c r="H24" i="3"/>
  <c r="F24" i="3"/>
  <c r="D24" i="3"/>
  <c r="B24" i="3"/>
  <c r="K23" i="3"/>
  <c r="I23" i="3"/>
  <c r="G23" i="3"/>
  <c r="E23" i="3"/>
  <c r="C23" i="3"/>
  <c r="K22" i="3"/>
  <c r="I22" i="3"/>
  <c r="G22" i="3"/>
  <c r="E22" i="3"/>
  <c r="C22" i="3"/>
  <c r="J13" i="3"/>
  <c r="H13" i="3"/>
  <c r="F13" i="3"/>
  <c r="D13" i="3"/>
  <c r="B13" i="3"/>
  <c r="K12" i="3"/>
  <c r="I12" i="3"/>
  <c r="G12" i="3"/>
  <c r="E12" i="3"/>
  <c r="C12" i="3"/>
  <c r="K11" i="3"/>
  <c r="I11" i="3"/>
  <c r="G11" i="3"/>
  <c r="E11" i="3"/>
  <c r="C11" i="3"/>
  <c r="K10" i="3"/>
  <c r="I10" i="3"/>
  <c r="G10" i="3"/>
  <c r="E10" i="3"/>
  <c r="C10" i="3"/>
  <c r="K9" i="3"/>
  <c r="I9" i="3"/>
  <c r="G9" i="3"/>
  <c r="E9" i="3"/>
  <c r="C9" i="3"/>
  <c r="K8" i="3"/>
  <c r="I8" i="3"/>
  <c r="G8" i="3"/>
  <c r="E8" i="3"/>
  <c r="C8" i="3"/>
  <c r="J94" i="2"/>
  <c r="K93" i="2" s="1"/>
  <c r="H94" i="2"/>
  <c r="I93" i="2" s="1"/>
  <c r="F94" i="2"/>
  <c r="G93" i="2" s="1"/>
  <c r="D94" i="2"/>
  <c r="E92" i="2" s="1"/>
  <c r="B94" i="2"/>
  <c r="C93" i="2" s="1"/>
  <c r="E93" i="2"/>
  <c r="K92" i="2"/>
  <c r="C92" i="2"/>
  <c r="G91" i="2"/>
  <c r="J84" i="2"/>
  <c r="K83" i="2" s="1"/>
  <c r="H84" i="2"/>
  <c r="F84" i="2"/>
  <c r="G83" i="2" s="1"/>
  <c r="D84" i="2"/>
  <c r="B84" i="2"/>
  <c r="C83" i="2" s="1"/>
  <c r="I83" i="2"/>
  <c r="E83" i="2"/>
  <c r="K82" i="2"/>
  <c r="I82" i="2"/>
  <c r="G82" i="2"/>
  <c r="E82" i="2"/>
  <c r="C82" i="2"/>
  <c r="I81" i="2"/>
  <c r="E81" i="2"/>
  <c r="J41" i="2"/>
  <c r="H41" i="2"/>
  <c r="F41" i="2"/>
  <c r="D41" i="2"/>
  <c r="B41" i="2"/>
  <c r="J37" i="2"/>
  <c r="H37" i="2"/>
  <c r="F37" i="2"/>
  <c r="D37" i="2"/>
  <c r="B37" i="2"/>
  <c r="J24" i="2"/>
  <c r="K23" i="2" s="1"/>
  <c r="H24" i="2"/>
  <c r="F24" i="2"/>
  <c r="G23" i="2" s="1"/>
  <c r="D24" i="2"/>
  <c r="B24" i="2"/>
  <c r="C23" i="2" s="1"/>
  <c r="I23" i="2"/>
  <c r="E23" i="2"/>
  <c r="K22" i="2"/>
  <c r="I22" i="2"/>
  <c r="G22" i="2"/>
  <c r="E22" i="2"/>
  <c r="C22" i="2"/>
  <c r="J13" i="2"/>
  <c r="H13" i="2"/>
  <c r="I12" i="2" s="1"/>
  <c r="F13" i="2"/>
  <c r="D13" i="2"/>
  <c r="E12" i="2" s="1"/>
  <c r="B13" i="2"/>
  <c r="K12" i="2"/>
  <c r="G12" i="2"/>
  <c r="C12" i="2"/>
  <c r="K11" i="2"/>
  <c r="I11" i="2"/>
  <c r="G11" i="2"/>
  <c r="E11" i="2"/>
  <c r="C11" i="2"/>
  <c r="K10" i="2"/>
  <c r="G10" i="2"/>
  <c r="C10" i="2"/>
  <c r="K9" i="2"/>
  <c r="I9" i="2"/>
  <c r="G9" i="2"/>
  <c r="E9" i="2"/>
  <c r="C9" i="2"/>
  <c r="K8" i="2"/>
  <c r="G8" i="2"/>
  <c r="C8" i="2"/>
  <c r="J105" i="1"/>
  <c r="H105" i="1"/>
  <c r="F105" i="1"/>
  <c r="D105" i="1"/>
  <c r="B105" i="1"/>
  <c r="K104" i="1"/>
  <c r="I104" i="1"/>
  <c r="G104" i="1"/>
  <c r="E104" i="1"/>
  <c r="C104" i="1"/>
  <c r="K103" i="1"/>
  <c r="I103" i="1"/>
  <c r="G103" i="1"/>
  <c r="E103" i="1"/>
  <c r="C103" i="1"/>
  <c r="K102" i="1"/>
  <c r="I102" i="1"/>
  <c r="G102" i="1"/>
  <c r="E102" i="1"/>
  <c r="C102" i="1"/>
  <c r="J95" i="1"/>
  <c r="H95" i="1"/>
  <c r="F95" i="1"/>
  <c r="D95" i="1"/>
  <c r="B95" i="1"/>
  <c r="K94" i="1"/>
  <c r="I94" i="1"/>
  <c r="G94" i="1"/>
  <c r="E94" i="1"/>
  <c r="C94" i="1"/>
  <c r="K93" i="1"/>
  <c r="I93" i="1"/>
  <c r="G93" i="1"/>
  <c r="E93" i="1"/>
  <c r="C93" i="1"/>
  <c r="K92" i="1"/>
  <c r="I92" i="1"/>
  <c r="G92" i="1"/>
  <c r="E92" i="1"/>
  <c r="C92" i="1"/>
  <c r="J64" i="1"/>
  <c r="J72" i="1" s="1"/>
  <c r="H64" i="1"/>
  <c r="H72" i="1" s="1"/>
  <c r="F64" i="1"/>
  <c r="F72" i="1" s="1"/>
  <c r="D64" i="1"/>
  <c r="D72" i="1" s="1"/>
  <c r="B64" i="1"/>
  <c r="B72" i="1" s="1"/>
  <c r="J54" i="1"/>
  <c r="K53" i="1" s="1"/>
  <c r="H54" i="1"/>
  <c r="F54" i="1"/>
  <c r="G53" i="1" s="1"/>
  <c r="D54" i="1"/>
  <c r="B54" i="1"/>
  <c r="C53" i="1" s="1"/>
  <c r="I53" i="1"/>
  <c r="E53" i="1"/>
  <c r="K52" i="1"/>
  <c r="I52" i="1"/>
  <c r="G52" i="1"/>
  <c r="E52" i="1"/>
  <c r="C52" i="1"/>
  <c r="K51" i="1"/>
  <c r="I51" i="1"/>
  <c r="G51" i="1"/>
  <c r="E51" i="1"/>
  <c r="C51" i="1"/>
  <c r="J43" i="1"/>
  <c r="H43" i="1"/>
  <c r="F43" i="1"/>
  <c r="D43" i="1"/>
  <c r="B43" i="1"/>
  <c r="J39" i="1"/>
  <c r="J44" i="1" s="1"/>
  <c r="H39" i="1"/>
  <c r="F39" i="1"/>
  <c r="F44" i="1" s="1"/>
  <c r="D39" i="1"/>
  <c r="B39" i="1"/>
  <c r="B44" i="1" s="1"/>
  <c r="J25" i="1"/>
  <c r="H25" i="1"/>
  <c r="F25" i="1"/>
  <c r="D25" i="1"/>
  <c r="E24" i="1" s="1"/>
  <c r="B25" i="1"/>
  <c r="K24" i="1"/>
  <c r="I24" i="1"/>
  <c r="G24" i="1"/>
  <c r="C24" i="1"/>
  <c r="K23" i="1"/>
  <c r="I23" i="1"/>
  <c r="G23" i="1"/>
  <c r="E23" i="1"/>
  <c r="C23" i="1"/>
  <c r="J13" i="1"/>
  <c r="H13" i="1"/>
  <c r="F13" i="1"/>
  <c r="D13" i="1"/>
  <c r="B13" i="1"/>
  <c r="K12" i="1"/>
  <c r="I12" i="1"/>
  <c r="G12" i="1"/>
  <c r="E12" i="1"/>
  <c r="C12" i="1"/>
  <c r="K11" i="1"/>
  <c r="I11" i="1"/>
  <c r="G11" i="1"/>
  <c r="E11" i="1"/>
  <c r="C11" i="1"/>
  <c r="K10" i="1"/>
  <c r="I10" i="1"/>
  <c r="G10" i="1"/>
  <c r="E10" i="1"/>
  <c r="C10" i="1"/>
  <c r="K9" i="1"/>
  <c r="I9" i="1"/>
  <c r="G9" i="1"/>
  <c r="E9" i="1"/>
  <c r="C9" i="1"/>
  <c r="K8" i="1"/>
  <c r="I8" i="1"/>
  <c r="G8" i="1"/>
  <c r="E8" i="1"/>
  <c r="C8" i="1"/>
  <c r="E8" i="2" l="1"/>
  <c r="I8" i="2"/>
  <c r="E10" i="2"/>
  <c r="I10" i="2"/>
  <c r="C81" i="2"/>
  <c r="G81" i="2"/>
  <c r="K81" i="2"/>
  <c r="C91" i="2"/>
  <c r="K91" i="2"/>
  <c r="G92" i="2"/>
  <c r="G41" i="1"/>
  <c r="G38" i="1"/>
  <c r="G36" i="1"/>
  <c r="G34" i="1"/>
  <c r="G42" i="1"/>
  <c r="G40" i="1"/>
  <c r="G37" i="1"/>
  <c r="G35" i="1"/>
  <c r="G33" i="1"/>
  <c r="K41" i="1"/>
  <c r="K38" i="1"/>
  <c r="K36" i="1"/>
  <c r="K34" i="1"/>
  <c r="K42" i="1"/>
  <c r="K40" i="1"/>
  <c r="K37" i="1"/>
  <c r="K35" i="1"/>
  <c r="K33" i="1"/>
  <c r="C41" i="1"/>
  <c r="C38" i="1"/>
  <c r="C36" i="1"/>
  <c r="C34" i="1"/>
  <c r="C42" i="1"/>
  <c r="C40" i="1"/>
  <c r="C37" i="1"/>
  <c r="C35" i="1"/>
  <c r="C33" i="1"/>
  <c r="I39" i="1"/>
  <c r="C43" i="1"/>
  <c r="G43" i="1"/>
  <c r="K43" i="1"/>
  <c r="D44" i="1"/>
  <c r="E39" i="1" s="1"/>
  <c r="H44" i="1"/>
  <c r="B73" i="1"/>
  <c r="D73" i="1"/>
  <c r="F73" i="1"/>
  <c r="H73" i="1"/>
  <c r="J73" i="1"/>
  <c r="C39" i="1"/>
  <c r="G39" i="1"/>
  <c r="K39" i="1"/>
  <c r="C40" i="3"/>
  <c r="C39" i="3"/>
  <c r="C38" i="3"/>
  <c r="C36" i="3"/>
  <c r="C35" i="3"/>
  <c r="C34" i="3"/>
  <c r="C33" i="3"/>
  <c r="C32" i="3"/>
  <c r="C31" i="3"/>
  <c r="G40" i="3"/>
  <c r="G39" i="3"/>
  <c r="G38" i="3"/>
  <c r="G36" i="3"/>
  <c r="G35" i="3"/>
  <c r="G34" i="3"/>
  <c r="G33" i="3"/>
  <c r="G32" i="3"/>
  <c r="G31" i="3"/>
  <c r="K40" i="3"/>
  <c r="K39" i="3"/>
  <c r="K38" i="3"/>
  <c r="K36" i="3"/>
  <c r="K35" i="3"/>
  <c r="K34" i="3"/>
  <c r="K33" i="3"/>
  <c r="K32" i="3"/>
  <c r="K31" i="3"/>
  <c r="C41" i="3"/>
  <c r="G41" i="3"/>
  <c r="K41" i="3"/>
  <c r="E40" i="3"/>
  <c r="E39" i="3"/>
  <c r="E38" i="3"/>
  <c r="E36" i="3"/>
  <c r="E35" i="3"/>
  <c r="E34" i="3"/>
  <c r="E33" i="3"/>
  <c r="E32" i="3"/>
  <c r="E31" i="3"/>
  <c r="I40" i="3"/>
  <c r="I39" i="3"/>
  <c r="I38" i="3"/>
  <c r="I36" i="3"/>
  <c r="I35" i="3"/>
  <c r="I34" i="3"/>
  <c r="I33" i="3"/>
  <c r="I32" i="3"/>
  <c r="I31" i="3"/>
  <c r="E41" i="3"/>
  <c r="I41" i="3"/>
  <c r="C37" i="3"/>
  <c r="E37" i="3"/>
  <c r="G37" i="3"/>
  <c r="I37" i="3"/>
  <c r="K37" i="3"/>
  <c r="E91" i="2"/>
  <c r="I91" i="2"/>
  <c r="I92" i="2"/>
  <c r="B42" i="2"/>
  <c r="D42" i="2"/>
  <c r="E37" i="2" s="1"/>
  <c r="F42" i="2"/>
  <c r="G37" i="2" s="1"/>
  <c r="H42" i="2"/>
  <c r="I41" i="2" s="1"/>
  <c r="J42" i="2"/>
  <c r="E41" i="2"/>
  <c r="H62" i="6"/>
  <c r="I60" i="6" s="1"/>
  <c r="D62" i="6"/>
  <c r="E60" i="6" s="1"/>
  <c r="I59" i="6"/>
  <c r="G40" i="6"/>
  <c r="G39" i="6"/>
  <c r="G38" i="6"/>
  <c r="G36" i="6"/>
  <c r="G35" i="6"/>
  <c r="G34" i="6"/>
  <c r="G33" i="6"/>
  <c r="G32" i="6"/>
  <c r="G31" i="6"/>
  <c r="G71" i="6"/>
  <c r="G70" i="6"/>
  <c r="G41" i="6"/>
  <c r="G37" i="6"/>
  <c r="F62" i="6"/>
  <c r="G60" i="6" s="1"/>
  <c r="B62" i="6"/>
  <c r="C60" i="6" s="1"/>
  <c r="C59" i="6"/>
  <c r="C40" i="6"/>
  <c r="C39" i="6"/>
  <c r="C38" i="6"/>
  <c r="C36" i="6"/>
  <c r="C35" i="6"/>
  <c r="C34" i="6"/>
  <c r="C33" i="6"/>
  <c r="C32" i="6"/>
  <c r="C31" i="6"/>
  <c r="C71" i="6"/>
  <c r="C70" i="6"/>
  <c r="C41" i="6"/>
  <c r="C37" i="6"/>
  <c r="F62" i="5"/>
  <c r="G60" i="5" s="1"/>
  <c r="B62" i="5"/>
  <c r="C60" i="5" s="1"/>
  <c r="C40" i="5"/>
  <c r="C39" i="5"/>
  <c r="C38" i="5"/>
  <c r="C36" i="5"/>
  <c r="C35" i="5"/>
  <c r="C34" i="5"/>
  <c r="C33" i="5"/>
  <c r="C32" i="5"/>
  <c r="C31" i="5"/>
  <c r="C41" i="5"/>
  <c r="C37" i="5"/>
  <c r="H62" i="5"/>
  <c r="I60" i="5" s="1"/>
  <c r="D62" i="5"/>
  <c r="E60" i="5" s="1"/>
  <c r="G40" i="5"/>
  <c r="G39" i="5"/>
  <c r="G38" i="5"/>
  <c r="G36" i="5"/>
  <c r="G35" i="5"/>
  <c r="G34" i="5"/>
  <c r="G33" i="5"/>
  <c r="G32" i="5"/>
  <c r="G31" i="5"/>
  <c r="G41" i="5"/>
  <c r="G37" i="5"/>
  <c r="H62" i="4"/>
  <c r="I60" i="4" s="1"/>
  <c r="D62" i="4"/>
  <c r="E60" i="4" s="1"/>
  <c r="G40" i="4"/>
  <c r="G39" i="4"/>
  <c r="G38" i="4"/>
  <c r="G36" i="4"/>
  <c r="G35" i="4"/>
  <c r="G34" i="4"/>
  <c r="G33" i="4"/>
  <c r="G32" i="4"/>
  <c r="G31" i="4"/>
  <c r="G71" i="4"/>
  <c r="G70" i="4"/>
  <c r="G41" i="4"/>
  <c r="G37" i="4"/>
  <c r="F62" i="4"/>
  <c r="G60" i="4" s="1"/>
  <c r="B62" i="4"/>
  <c r="C60" i="4" s="1"/>
  <c r="C40" i="4"/>
  <c r="C39" i="4"/>
  <c r="C38" i="4"/>
  <c r="C36" i="4"/>
  <c r="C35" i="4"/>
  <c r="C34" i="4"/>
  <c r="C33" i="4"/>
  <c r="C32" i="4"/>
  <c r="C31" i="4"/>
  <c r="C71" i="4"/>
  <c r="C70" i="4"/>
  <c r="C41" i="4"/>
  <c r="C37" i="4"/>
  <c r="J75" i="1" l="1"/>
  <c r="K73" i="1" s="1"/>
  <c r="F75" i="1"/>
  <c r="G73" i="1" s="1"/>
  <c r="B75" i="1"/>
  <c r="C73" i="1" s="1"/>
  <c r="I42" i="1"/>
  <c r="I40" i="1"/>
  <c r="I37" i="1"/>
  <c r="I35" i="1"/>
  <c r="I33" i="1"/>
  <c r="I41" i="1"/>
  <c r="I38" i="1"/>
  <c r="I36" i="1"/>
  <c r="I34" i="1"/>
  <c r="I43" i="1"/>
  <c r="I73" i="1"/>
  <c r="H75" i="1"/>
  <c r="E73" i="1"/>
  <c r="D75" i="1"/>
  <c r="E42" i="1"/>
  <c r="E40" i="1"/>
  <c r="E37" i="1"/>
  <c r="E35" i="1"/>
  <c r="E33" i="1"/>
  <c r="E41" i="1"/>
  <c r="E38" i="1"/>
  <c r="E36" i="1"/>
  <c r="E34" i="1"/>
  <c r="E43" i="1"/>
  <c r="C59" i="5"/>
  <c r="G41" i="2"/>
  <c r="K40" i="2"/>
  <c r="K39" i="2"/>
  <c r="K38" i="2"/>
  <c r="K35" i="2"/>
  <c r="K33" i="2"/>
  <c r="K31" i="2"/>
  <c r="K36" i="2"/>
  <c r="K34" i="2"/>
  <c r="K32" i="2"/>
  <c r="I39" i="2"/>
  <c r="I40" i="2"/>
  <c r="I36" i="2"/>
  <c r="I34" i="2"/>
  <c r="I32" i="2"/>
  <c r="I38" i="2"/>
  <c r="I35" i="2"/>
  <c r="I33" i="2"/>
  <c r="I31" i="2"/>
  <c r="G40" i="2"/>
  <c r="G38" i="2"/>
  <c r="G35" i="2"/>
  <c r="G33" i="2"/>
  <c r="G31" i="2"/>
  <c r="G39" i="2"/>
  <c r="G36" i="2"/>
  <c r="G34" i="2"/>
  <c r="G32" i="2"/>
  <c r="E40" i="2"/>
  <c r="E39" i="2"/>
  <c r="E36" i="2"/>
  <c r="E34" i="2"/>
  <c r="E32" i="2"/>
  <c r="E38" i="2"/>
  <c r="E35" i="2"/>
  <c r="E33" i="2"/>
  <c r="E31" i="2"/>
  <c r="C40" i="2"/>
  <c r="C38" i="2"/>
  <c r="C35" i="2"/>
  <c r="C33" i="2"/>
  <c r="C31" i="2"/>
  <c r="C39" i="2"/>
  <c r="C36" i="2"/>
  <c r="C34" i="2"/>
  <c r="C32" i="2"/>
  <c r="K41" i="2"/>
  <c r="C41" i="2"/>
  <c r="K37" i="2"/>
  <c r="C37" i="2"/>
  <c r="I37" i="2"/>
  <c r="G59" i="6"/>
  <c r="E59" i="6"/>
  <c r="C61" i="6"/>
  <c r="C58" i="6"/>
  <c r="C57" i="6"/>
  <c r="C56" i="6"/>
  <c r="C55" i="6"/>
  <c r="C54" i="6"/>
  <c r="C52" i="6"/>
  <c r="C51" i="6"/>
  <c r="C50" i="6"/>
  <c r="C53" i="6"/>
  <c r="G61" i="6"/>
  <c r="G58" i="6"/>
  <c r="G57" i="6"/>
  <c r="G56" i="6"/>
  <c r="G55" i="6"/>
  <c r="G54" i="6"/>
  <c r="G52" i="6"/>
  <c r="G51" i="6"/>
  <c r="G50" i="6"/>
  <c r="G53" i="6"/>
  <c r="E61" i="6"/>
  <c r="E58" i="6"/>
  <c r="E57" i="6"/>
  <c r="E56" i="6"/>
  <c r="E55" i="6"/>
  <c r="E54" i="6"/>
  <c r="E52" i="6"/>
  <c r="E51" i="6"/>
  <c r="E50" i="6"/>
  <c r="E53" i="6"/>
  <c r="I61" i="6"/>
  <c r="I58" i="6"/>
  <c r="I57" i="6"/>
  <c r="I56" i="6"/>
  <c r="I55" i="6"/>
  <c r="I54" i="6"/>
  <c r="I52" i="6"/>
  <c r="I51" i="6"/>
  <c r="I50" i="6"/>
  <c r="I53" i="6"/>
  <c r="I59" i="5"/>
  <c r="E59" i="5"/>
  <c r="G59" i="5"/>
  <c r="E61" i="5"/>
  <c r="E58" i="5"/>
  <c r="E57" i="5"/>
  <c r="E56" i="5"/>
  <c r="E55" i="5"/>
  <c r="E54" i="5"/>
  <c r="E52" i="5"/>
  <c r="E51" i="5"/>
  <c r="E50" i="5"/>
  <c r="E53" i="5"/>
  <c r="I61" i="5"/>
  <c r="I58" i="5"/>
  <c r="I57" i="5"/>
  <c r="I56" i="5"/>
  <c r="I55" i="5"/>
  <c r="I54" i="5"/>
  <c r="I52" i="5"/>
  <c r="I51" i="5"/>
  <c r="I50" i="5"/>
  <c r="I53" i="5"/>
  <c r="C61" i="5"/>
  <c r="C58" i="5"/>
  <c r="C57" i="5"/>
  <c r="C56" i="5"/>
  <c r="C55" i="5"/>
  <c r="C54" i="5"/>
  <c r="C52" i="5"/>
  <c r="C51" i="5"/>
  <c r="C50" i="5"/>
  <c r="C53" i="5"/>
  <c r="G61" i="5"/>
  <c r="G58" i="5"/>
  <c r="G57" i="5"/>
  <c r="G56" i="5"/>
  <c r="G55" i="5"/>
  <c r="G54" i="5"/>
  <c r="G52" i="5"/>
  <c r="G51" i="5"/>
  <c r="G50" i="5"/>
  <c r="G53" i="5"/>
  <c r="I59" i="4"/>
  <c r="C59" i="4"/>
  <c r="G59" i="4"/>
  <c r="E59" i="4"/>
  <c r="C61" i="4"/>
  <c r="C58" i="4"/>
  <c r="C57" i="4"/>
  <c r="C56" i="4"/>
  <c r="C55" i="4"/>
  <c r="C54" i="4"/>
  <c r="C52" i="4"/>
  <c r="C51" i="4"/>
  <c r="C50" i="4"/>
  <c r="C53" i="4"/>
  <c r="G61" i="4"/>
  <c r="G58" i="4"/>
  <c r="G57" i="4"/>
  <c r="G56" i="4"/>
  <c r="G55" i="4"/>
  <c r="G54" i="4"/>
  <c r="G52" i="4"/>
  <c r="G51" i="4"/>
  <c r="G50" i="4"/>
  <c r="G53" i="4"/>
  <c r="E61" i="4"/>
  <c r="E58" i="4"/>
  <c r="E57" i="4"/>
  <c r="E56" i="4"/>
  <c r="E55" i="4"/>
  <c r="E54" i="4"/>
  <c r="E52" i="4"/>
  <c r="E51" i="4"/>
  <c r="E50" i="4"/>
  <c r="E53" i="4"/>
  <c r="I61" i="4"/>
  <c r="I58" i="4"/>
  <c r="I57" i="4"/>
  <c r="I56" i="4"/>
  <c r="I55" i="4"/>
  <c r="I54" i="4"/>
  <c r="I52" i="4"/>
  <c r="I51" i="4"/>
  <c r="I50" i="4"/>
  <c r="I53" i="4"/>
  <c r="E74" i="1" l="1"/>
  <c r="E70" i="1"/>
  <c r="E68" i="1"/>
  <c r="E66" i="1"/>
  <c r="E63" i="1"/>
  <c r="E61" i="1"/>
  <c r="E71" i="1"/>
  <c r="E69" i="1"/>
  <c r="E67" i="1"/>
  <c r="E65" i="1"/>
  <c r="E62" i="1"/>
  <c r="E64" i="1"/>
  <c r="E72" i="1" s="1"/>
  <c r="I74" i="1"/>
  <c r="I70" i="1"/>
  <c r="I68" i="1"/>
  <c r="I66" i="1"/>
  <c r="I63" i="1"/>
  <c r="I61" i="1"/>
  <c r="I71" i="1"/>
  <c r="I69" i="1"/>
  <c r="I67" i="1"/>
  <c r="I65" i="1"/>
  <c r="I62" i="1"/>
  <c r="I64" i="1"/>
  <c r="I72" i="1" s="1"/>
  <c r="C71" i="1"/>
  <c r="C69" i="1"/>
  <c r="C67" i="1"/>
  <c r="C65" i="1"/>
  <c r="C62" i="1"/>
  <c r="C74" i="1"/>
  <c r="C70" i="1"/>
  <c r="C68" i="1"/>
  <c r="C66" i="1"/>
  <c r="C63" i="1"/>
  <c r="C61" i="1"/>
  <c r="C64" i="1"/>
  <c r="C72" i="1" s="1"/>
  <c r="G71" i="1"/>
  <c r="G69" i="1"/>
  <c r="G67" i="1"/>
  <c r="G65" i="1"/>
  <c r="G62" i="1"/>
  <c r="G74" i="1"/>
  <c r="G70" i="1"/>
  <c r="G68" i="1"/>
  <c r="G66" i="1"/>
  <c r="G63" i="1"/>
  <c r="G61" i="1"/>
  <c r="G64" i="1"/>
  <c r="G72" i="1" s="1"/>
  <c r="K71" i="1"/>
  <c r="K69" i="1"/>
  <c r="K67" i="1"/>
  <c r="K65" i="1"/>
  <c r="K62" i="1"/>
  <c r="K74" i="1"/>
  <c r="K70" i="1"/>
  <c r="K68" i="1"/>
  <c r="K66" i="1"/>
  <c r="K63" i="1"/>
  <c r="K61" i="1"/>
  <c r="K64" i="1"/>
  <c r="K72" i="1" s="1"/>
</calcChain>
</file>

<file path=xl/sharedStrings.xml><?xml version="1.0" encoding="utf-8"?>
<sst xmlns="http://schemas.openxmlformats.org/spreadsheetml/2006/main" count="1791" uniqueCount="178">
  <si>
    <t xml:space="preserve">VIOLENCE AGAINST WOMEN &amp; GIRLS CRIME </t>
  </si>
  <si>
    <t>Table 1 - Pre-Charge Decisions</t>
  </si>
  <si>
    <t>2009 - 10</t>
  </si>
  <si>
    <t>2010 - 11</t>
  </si>
  <si>
    <t>2011 - 12</t>
  </si>
  <si>
    <t>2012 - 13</t>
  </si>
  <si>
    <t>2013 - 14</t>
  </si>
  <si>
    <t>%</t>
  </si>
  <si>
    <t>Charged</t>
  </si>
  <si>
    <t>No Prosecution</t>
  </si>
  <si>
    <t>Out of Court Disposal</t>
  </si>
  <si>
    <t>Administratively Finalised</t>
  </si>
  <si>
    <t>Other</t>
  </si>
  <si>
    <t>Total</t>
  </si>
  <si>
    <t>Statutory Charging was fully rolled out on 3 April 2006</t>
  </si>
  <si>
    <t>*Sexual Offences excluding rape are not included in the pre-charge decision data.</t>
  </si>
  <si>
    <t>Table 2 - Completed Prosecutions by Outcome</t>
  </si>
  <si>
    <t>Volume</t>
  </si>
  <si>
    <t>Convictions</t>
  </si>
  <si>
    <t>Unsuccessful</t>
  </si>
  <si>
    <t>Table 3 - Prosecution Outcomes</t>
  </si>
  <si>
    <r>
      <t>Prosecutions Dropped</t>
    </r>
    <r>
      <rPr>
        <i/>
        <sz val="9"/>
        <rFont val="Arial"/>
        <family val="2"/>
      </rPr>
      <t xml:space="preserve"> inc. discontinued, no evidence offered &amp; withdrawn</t>
    </r>
  </si>
  <si>
    <t>of which - no evidence offered</t>
  </si>
  <si>
    <t>Dismissed after full trial</t>
  </si>
  <si>
    <t>Judge directed acquittal</t>
  </si>
  <si>
    <t>Jury acquittal</t>
  </si>
  <si>
    <t>All Other Unsuccessful Outcomes</t>
  </si>
  <si>
    <t>Unsuccessful Outcomes</t>
  </si>
  <si>
    <t>Guilty plea</t>
  </si>
  <si>
    <t>Conviction after trial</t>
  </si>
  <si>
    <t>Proved in absence</t>
  </si>
  <si>
    <t>Total Prosecutions</t>
  </si>
  <si>
    <t>Table 4 - Completed Prosecutions by VAW Crime Type</t>
  </si>
  <si>
    <t>Domestic Violence</t>
  </si>
  <si>
    <t>Rape</t>
  </si>
  <si>
    <t>Sexual Offences excluding rape</t>
  </si>
  <si>
    <t>Table 5 - Key Reasons for Unsuccessful Prosecutions</t>
  </si>
  <si>
    <t>Victim Retraction</t>
  </si>
  <si>
    <t>Victim Non-Attendance</t>
  </si>
  <si>
    <t>Total Victim Issues</t>
  </si>
  <si>
    <t>Caution</t>
  </si>
  <si>
    <t>Bindover</t>
  </si>
  <si>
    <t>Conflict of Evidence</t>
  </si>
  <si>
    <t xml:space="preserve">Essential Legal Element Missing </t>
  </si>
  <si>
    <t>Unreliable Witness</t>
  </si>
  <si>
    <t xml:space="preserve">Effect on Victim/Witness mental health </t>
  </si>
  <si>
    <t xml:space="preserve">Acquittals </t>
  </si>
  <si>
    <t>Total Key Reasons</t>
  </si>
  <si>
    <t>All Other Reasons</t>
  </si>
  <si>
    <t>Administrative finalisations</t>
  </si>
  <si>
    <t>Table 6 - Comparison of Key Victim Issues</t>
  </si>
  <si>
    <t>Total Unsuccessful due to victim issues</t>
  </si>
  <si>
    <t>Total Unsuccessful</t>
  </si>
  <si>
    <t>Total Convictions</t>
  </si>
  <si>
    <t>Table 7 - Completed Prosecutions by Gender of Defendant</t>
  </si>
  <si>
    <t>Women</t>
  </si>
  <si>
    <t>Men</t>
  </si>
  <si>
    <t>Unknown</t>
  </si>
  <si>
    <t>Table 8 - Gender of Victims</t>
  </si>
  <si>
    <t>*Data does not include victims of Sexual Offences that exclude rape.</t>
  </si>
  <si>
    <t>**Data from 2006 - 07 was reported for all victims whether civilian or not, data from 2007 - 08 only reports civilian victims.</t>
  </si>
  <si>
    <t>Evidence of Victim does not support case/come up to proof but no retraction</t>
  </si>
  <si>
    <t>Table 4 - Key Reasons for Unsuccessful Prosecutions</t>
  </si>
  <si>
    <t>Table 5 - Comparison of Key Victim Issues</t>
  </si>
  <si>
    <t>Table 6 - Completed Prosecutions by Gender of Defendant</t>
  </si>
  <si>
    <t>Table 7 - Gender of Victims</t>
  </si>
  <si>
    <t xml:space="preserve">RAPE CRIME </t>
  </si>
  <si>
    <t>HUMAN TRAFFICKING CRIME</t>
  </si>
  <si>
    <t>Evidence of Victim does not support case</t>
  </si>
  <si>
    <t>0</t>
  </si>
  <si>
    <t>HONOUR BASED VIOLENCE CRIME</t>
  </si>
  <si>
    <t>FORCED MARRIAGE CRIME</t>
  </si>
  <si>
    <t>Table 1 - Completed Prosecutions by Outcome</t>
  </si>
  <si>
    <t>Table 2 - Prosecution Outcomes</t>
  </si>
  <si>
    <t>Table 3 - Key Reasons for Unsuccessful Prosecutions</t>
  </si>
  <si>
    <t>Table 4 - Comparison of Key Victim Issues</t>
  </si>
  <si>
    <t>Table 5 - Completed Prosecutions by Gender of Defendant</t>
  </si>
  <si>
    <t>Wiltshire</t>
  </si>
  <si>
    <t>West Yorkshire</t>
  </si>
  <si>
    <t>West Midlands</t>
  </si>
  <si>
    <t>West Mercia</t>
  </si>
  <si>
    <t>Warwickshire</t>
  </si>
  <si>
    <t>Thames Valley</t>
  </si>
  <si>
    <t>Sussex</t>
  </si>
  <si>
    <t>Surrey</t>
  </si>
  <si>
    <t>Suffolk</t>
  </si>
  <si>
    <t>Staffordshire</t>
  </si>
  <si>
    <t>South Yorkshire</t>
  </si>
  <si>
    <t>South Wales</t>
  </si>
  <si>
    <t>Nottinghamshire</t>
  </si>
  <si>
    <t>North Yorkshire</t>
  </si>
  <si>
    <t>North Wales</t>
  </si>
  <si>
    <t>Northumbria</t>
  </si>
  <si>
    <t>Northamptonshire</t>
  </si>
  <si>
    <t>Norfolk</t>
  </si>
  <si>
    <t>Merseyside</t>
  </si>
  <si>
    <t>London</t>
  </si>
  <si>
    <t>Lincolnshire</t>
  </si>
  <si>
    <t>Leicestershire</t>
  </si>
  <si>
    <t>Lancashire</t>
  </si>
  <si>
    <t>Kent</t>
  </si>
  <si>
    <t>Humberside</t>
  </si>
  <si>
    <t>Hertfordshire</t>
  </si>
  <si>
    <t>Gwent</t>
  </si>
  <si>
    <t>Greater Manchester</t>
  </si>
  <si>
    <t>Gloucestershire</t>
  </si>
  <si>
    <t>Essex</t>
  </si>
  <si>
    <t>Durham</t>
  </si>
  <si>
    <t>Dorset</t>
  </si>
  <si>
    <t>Derbyshire</t>
  </si>
  <si>
    <t>Cumbria</t>
  </si>
  <si>
    <t>Cleveland</t>
  </si>
  <si>
    <t>Cheshire</t>
  </si>
  <si>
    <t>Cambridgeshire</t>
  </si>
  <si>
    <t>Bedfordshire</t>
  </si>
  <si>
    <t>Avon &amp; Somerset</t>
  </si>
  <si>
    <t>Average number of days to charge</t>
  </si>
  <si>
    <t>2B</t>
  </si>
  <si>
    <t>1B</t>
  </si>
  <si>
    <t>Yorkshire &amp; Humberside</t>
  </si>
  <si>
    <t>Wessex</t>
  </si>
  <si>
    <t>Thames and Chiltern</t>
  </si>
  <si>
    <t>South West</t>
  </si>
  <si>
    <t>South East</t>
  </si>
  <si>
    <t>North West</t>
  </si>
  <si>
    <t>North East</t>
  </si>
  <si>
    <t>Merseyside &amp; Cheshire</t>
  </si>
  <si>
    <t>East Midlands</t>
  </si>
  <si>
    <t>Eastern</t>
  </si>
  <si>
    <t>Cymru Wales</t>
  </si>
  <si>
    <t>13 Area Total</t>
  </si>
  <si>
    <t>2A</t>
  </si>
  <si>
    <t>1A</t>
  </si>
  <si>
    <t xml:space="preserve">Table 2 - Rape </t>
  </si>
  <si>
    <t>CPS: VIOLENCE AGAINST WOMEN &amp; GIRLS PRE-CHARGE DECISIONS</t>
  </si>
  <si>
    <t>Table 2A - Rape by CPS Area</t>
  </si>
  <si>
    <t>Table 3A - Child Abuse by CPS Area</t>
  </si>
  <si>
    <t>2013 - 2014</t>
  </si>
  <si>
    <t>TOTAL PRE-CHARGE DECISIONS</t>
  </si>
  <si>
    <t>TOTAL DECISIONS TO CHARGE</t>
  </si>
  <si>
    <t>% Charged</t>
  </si>
  <si>
    <t>3A</t>
  </si>
  <si>
    <t>3B</t>
  </si>
  <si>
    <t xml:space="preserve">SEXUAL OFFENCES (excluding rape) CRIME </t>
  </si>
  <si>
    <t>CPS PRE-CHARGE DECISIONS</t>
  </si>
  <si>
    <t>DATA CAVEATS</t>
  </si>
  <si>
    <t>(I) CPS pre-charge decisions are recorded on a suspect basis.</t>
  </si>
  <si>
    <t>(II) The CPS is continually striving to improve the quality of data used in both internal and external reports.  During the course of the year, a revised method of reporting the outcomes of charging decisions was developed.  The revised method has been used in this report which provides a more accurate figure for the percentage of defendant cases which proceeded to prosecution.  For this reason, the data will differ from that reported in previous years.</t>
  </si>
  <si>
    <t xml:space="preserve">(I) CPS prosecution outcomes are recorded on a defendant basis.  In some cases, a number of defendants may be prosecuted together.  All defendants may be convicted; all may be acquitted; or some may be convicted and others acquitted.  </t>
  </si>
  <si>
    <t xml:space="preserve">(II) Convictions comprise guilty pleas, convictions after trial and cases proved in the absence of the defendant.  Unsuccessful outcomes represent all outcomes other than a conviction, comprising discontinuances &amp; withdrawals, discharged committals, dismissals and acquittals, and administrative finalisations.  </t>
  </si>
  <si>
    <t>CPS PROSECUTIONS</t>
  </si>
  <si>
    <t>For the full set of data definitions and detailed explanatory text please refer to the relevant part of the 2013-14 Annual Violence against Women &amp; Girls Report.</t>
  </si>
  <si>
    <t>(II) Pre-charge outcomes comprise decisions to charge, to take no further action (no prosecution), that an out of court disposal, such as a caution, is appropriate, administrative finalisations or other (where the result of the charging decision is not known).</t>
  </si>
  <si>
    <t xml:space="preserve">CPS records identify the number of cases flagged as involving violence against women and girls, referred to the CPS for a charging decision and the number of defendants prosecuted, by way of a number of different monitoring flags.  These flags are applied to the case record on the Case Management System and the outcome of proceedings are extracted and reported at finalisation through the related Management Information System.  The data are accurate only to the extent that the flag has been correctly applied; there may be a small number of cases where the use of the flag has been omitted. </t>
  </si>
  <si>
    <t>2014 - 15</t>
  </si>
  <si>
    <t>2014 - 2015</t>
  </si>
  <si>
    <t xml:space="preserve">DOMESTIC ABUSE CRIME </t>
  </si>
  <si>
    <t>DOMESTIC ABUSE &amp; RAPE AVERAGE TIMELINESS OF PRE-CHARGE DECISIONS TO CHARGE</t>
  </si>
  <si>
    <t xml:space="preserve">Table 1 - Domestic Abuse </t>
  </si>
  <si>
    <t>Table 1A - Domestic Abuse by CPS Area</t>
  </si>
  <si>
    <t>Police Force Total</t>
  </si>
  <si>
    <t>Table 1B - Domestic Abuse by Police Force Area</t>
  </si>
  <si>
    <t>British Transport Police</t>
  </si>
  <si>
    <t>Devon &amp; Cornwall</t>
  </si>
  <si>
    <t>Dyfed-Powys</t>
  </si>
  <si>
    <t>Hampshire</t>
  </si>
  <si>
    <t>Table 3B - Child Abuse by Police Force Area</t>
  </si>
  <si>
    <t>Table 2B - Rape by Police Force Area</t>
  </si>
  <si>
    <t>London Police*</t>
  </si>
  <si>
    <t>* London Police comprises both Metropolitan and City Forces.</t>
  </si>
  <si>
    <r>
      <t xml:space="preserve">1.  </t>
    </r>
    <r>
      <rPr>
        <sz val="11"/>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</si>
  <si>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11"/>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</si>
  <si>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11"/>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</si>
  <si>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2015 - 16</t>
  </si>
  <si>
    <t>2015 - 2016</t>
  </si>
  <si>
    <t>2016 - 17</t>
  </si>
  <si>
    <t>Vol</t>
  </si>
  <si>
    <t>2016 - 2017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</si>
</sst>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0;\-#,##0.00;0.00"/>
  </numFmts>
  <fonts count="24" x14ac:knownFonts="1">
    <font>
      <sz val="12"/>
      <color theme="1"/>
      <name val="Arial"/>
      <family val="2"/>
    </font>
    <font>
      <sz val="12"/>
      <color theme="1"/>
      <name val="Arial"/>
      <family val="2"/>
    </font>
    <font>
      <sz val="12"/>
      <color rgb="FFFF0000"/>
      <name val="Arial"/>
      <family val="2"/>
    </font>
    <font>
      <b/>
      <sz val="12"/>
      <name val="Arial"/>
      <family val="2"/>
    </font>
    <font>
      <sz val="9"/>
      <name val="Arial"/>
      <family val="2"/>
    </font>
    <font>
      <b/>
      <sz val="9"/>
      <name val="Arial"/>
      <family val="2"/>
    </font>
    <font>
      <b/>
      <u/>
      <sz val="9"/>
      <name val="Arial"/>
      <family val="2"/>
    </font>
    <font>
      <sz val="12"/>
      <name val="Arial"/>
      <family val="2"/>
    </font>
    <font>
      <sz val="8"/>
      <name val="Arial"/>
      <family val="2"/>
    </font>
    <font>
      <i/>
      <sz val="9"/>
      <name val="Arial"/>
      <family val="2"/>
    </font>
    <font>
      <b/>
      <i/>
      <sz val="9"/>
      <name val="Arial"/>
      <family val="2"/>
    </font>
    <font>
      <sz val="12"/>
      <color indexed="9"/>
      <name val="Arial"/>
      <family val="2"/>
    </font>
    <font>
      <sz val="9"/>
      <color indexed="8"/>
      <name val="Arial"/>
      <family val="2"/>
    </font>
    <font>
      <sz val="12"/>
      <name val="Arial"/>
      <family val="2"/>
    </font>
    <font>
      <b/>
      <sz val="8"/>
      <name val="Arial"/>
      <family val="2"/>
    </font>
    <font>
      <b/>
      <sz val="18"/>
      <name val="Arial"/>
      <family val="2"/>
    </font>
    <font>
      <b/>
      <u/>
      <sz val="10"/>
      <name val="Arial"/>
      <family val="2"/>
    </font>
    <font>
      <b/>
      <u/>
      <sz val="12"/>
      <name val="Arial"/>
      <family val="2"/>
    </font>
    <font>
      <b/>
      <sz val="12"/>
      <color theme="1"/>
      <name val="Arial"/>
      <family val="2"/>
    </font>
    <font>
      <sz val="11"/>
      <color theme="1"/>
      <name val="Arial"/>
      <family val="2"/>
    </font>
    <font>
      <b/>
      <sz val="14"/>
      <color theme="1"/>
      <name val="Arial"/>
      <family val="2"/>
    </font>
    <font>
      <sz val="12"/>
      <color theme="1"/>
      <name val="Times New Roman"/>
      <family val="1"/>
    </font>
    <font>
      <sz val="11"/>
      <name val="Arial"/>
      <family val="2"/>
    </font>
    <font>
      <sz val="11"/>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9"/>
        <bgColor indexed="9"/>
      </patternFill>
    </fill>
  </fills>
  <borders count="1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right/>
      <top/>
      <bottom style="thin">
        <color indexed="64"/>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3" fillId="0" borderId="0"/>
    <xf numFmtId="9" fontId="13" fillId="0" borderId="0" applyFont="0" applyFill="0" applyBorder="0" applyAlignment="0" applyProtection="0"/>
  </cellStyleXfs>
  <cellXfs count="19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left"/>
    </xf>
    <xf numFmtId="3"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0" fontId="4" fillId="0" borderId="0" xfId="0" applyFont="1" applyFill="1" applyBorder="1" applyAlignment="1">
      <alignment horizontal="left"/>
    </xf>
    <xf numFmtId="0" fontId="5" fillId="0" borderId="6" xfId="0" applyFont="1" applyFill="1" applyBorder="1" applyAlignment="1">
      <alignment vertical="center"/>
    </xf>
    <xf numFmtId="3" fontId="5" fillId="0" borderId="6" xfId="0" applyNumberFormat="1" applyFont="1" applyFill="1" applyBorder="1" applyAlignment="1">
      <alignment horizontal="center" vertical="center"/>
    </xf>
    <xf numFmtId="0" fontId="0" fillId="0" borderId="6" xfId="0" applyFill="1" applyBorder="1"/>
    <xf numFmtId="164" fontId="4" fillId="0" borderId="0" xfId="1" applyNumberFormat="1" applyFont="1" applyFill="1" applyAlignment="1">
      <alignment horizontal="center" vertical="center"/>
    </xf>
    <xf numFmtId="3" fontId="4"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vertical="center"/>
    </xf>
    <xf numFmtId="3" fontId="0" fillId="0" borderId="0" xfId="0" applyNumberFormat="1"/>
    <xf numFmtId="164" fontId="4" fillId="0" borderId="0" xfId="0" applyNumberFormat="1" applyFont="1" applyAlignment="1">
      <alignment horizontal="center" vertical="center"/>
    </xf>
    <xf numFmtId="0" fontId="5" fillId="0" borderId="4" xfId="0" applyFont="1" applyBorder="1" applyAlignment="1">
      <alignment horizontal="centerContinuous" vertical="center"/>
    </xf>
    <xf numFmtId="0" fontId="5" fillId="0" borderId="4" xfId="0" applyFont="1" applyBorder="1" applyAlignment="1">
      <alignment horizontal="center" vertical="center"/>
    </xf>
    <xf numFmtId="0" fontId="4" fillId="0" borderId="5" xfId="0" applyFont="1" applyBorder="1" applyAlignment="1">
      <alignment horizontal="left" vertical="center"/>
    </xf>
    <xf numFmtId="3" fontId="4" fillId="0" borderId="0" xfId="0" applyNumberFormat="1" applyFont="1" applyAlignment="1">
      <alignment horizontal="center" vertical="center"/>
    </xf>
    <xf numFmtId="0" fontId="4" fillId="0" borderId="0" xfId="0" applyFont="1" applyBorder="1" applyAlignment="1">
      <alignment horizontal="lef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0" fontId="4" fillId="0" borderId="6" xfId="0" applyFont="1" applyBorder="1" applyAlignment="1">
      <alignment vertical="center"/>
    </xf>
    <xf numFmtId="0" fontId="5" fillId="0" borderId="0" xfId="0" applyFont="1" applyBorder="1" applyAlignment="1">
      <alignment horizontal="left" vertical="center"/>
    </xf>
    <xf numFmtId="164" fontId="0" fillId="0" borderId="0" xfId="1" applyNumberFormat="1" applyFont="1"/>
    <xf numFmtId="0" fontId="4" fillId="0" borderId="0" xfId="0" applyFont="1"/>
    <xf numFmtId="0" fontId="4" fillId="0" borderId="0" xfId="0" applyFont="1" applyAlignment="1">
      <alignment wrapText="1"/>
    </xf>
    <xf numFmtId="164" fontId="4" fillId="0" borderId="0" xfId="0" applyNumberFormat="1" applyFont="1" applyBorder="1" applyAlignment="1">
      <alignment horizontal="center" vertical="center"/>
    </xf>
    <xf numFmtId="0" fontId="9" fillId="0" borderId="0" xfId="0" applyFont="1"/>
    <xf numFmtId="3" fontId="9" fillId="0" borderId="0" xfId="0" applyNumberFormat="1" applyFont="1" applyAlignment="1">
      <alignment horizontal="center"/>
    </xf>
    <xf numFmtId="164" fontId="9" fillId="0" borderId="0" xfId="0" applyNumberFormat="1" applyFont="1" applyBorder="1" applyAlignment="1">
      <alignment horizontal="center" vertical="center"/>
    </xf>
    <xf numFmtId="3" fontId="9" fillId="0" borderId="0" xfId="0" applyNumberFormat="1" applyFont="1" applyAlignment="1">
      <alignment horizontal="center" vertical="center"/>
    </xf>
    <xf numFmtId="3" fontId="4" fillId="0" borderId="0" xfId="0" applyNumberFormat="1" applyFont="1" applyAlignment="1">
      <alignment horizontal="center"/>
    </xf>
    <xf numFmtId="0" fontId="5" fillId="0" borderId="6" xfId="0" applyFont="1" applyFill="1" applyBorder="1" applyAlignment="1">
      <alignment horizontal="left" vertical="center"/>
    </xf>
    <xf numFmtId="164" fontId="5" fillId="0" borderId="6" xfId="0" applyNumberFormat="1" applyFont="1" applyBorder="1" applyAlignment="1">
      <alignment horizontal="center" vertical="center"/>
    </xf>
    <xf numFmtId="0" fontId="4" fillId="0" borderId="0" xfId="0" applyFont="1" applyFill="1" applyBorder="1" applyAlignment="1">
      <alignment horizontal="left" vertical="center"/>
    </xf>
    <xf numFmtId="0" fontId="5" fillId="0" borderId="6" xfId="0" applyFont="1" applyBorder="1" applyAlignment="1">
      <alignment vertical="center"/>
    </xf>
    <xf numFmtId="0" fontId="0" fillId="0" borderId="0" xfId="0" applyBorder="1"/>
    <xf numFmtId="3" fontId="4" fillId="0" borderId="0" xfId="0" applyNumberFormat="1" applyFont="1" applyBorder="1" applyAlignment="1">
      <alignment vertical="center"/>
    </xf>
    <xf numFmtId="0" fontId="5" fillId="0" borderId="4" xfId="0" applyFont="1" applyBorder="1" applyAlignment="1">
      <alignment horizontal="left" vertical="center"/>
    </xf>
    <xf numFmtId="3" fontId="5" fillId="0" borderId="4" xfId="0" applyNumberFormat="1" applyFont="1" applyBorder="1" applyAlignment="1">
      <alignment horizontal="center" vertical="center"/>
    </xf>
    <xf numFmtId="0" fontId="4" fillId="0" borderId="4" xfId="0" applyFont="1" applyBorder="1" applyAlignment="1">
      <alignment vertical="center"/>
    </xf>
    <xf numFmtId="164" fontId="4" fillId="0" borderId="4" xfId="0" applyNumberFormat="1" applyFont="1" applyBorder="1" applyAlignment="1">
      <alignment vertical="center"/>
    </xf>
    <xf numFmtId="0" fontId="4" fillId="0" borderId="0" xfId="0" applyFont="1" applyBorder="1" applyAlignment="1">
      <alignment horizontal="left" vertical="center" wrapText="1"/>
    </xf>
    <xf numFmtId="0" fontId="5" fillId="0" borderId="5" xfId="0" applyFont="1" applyBorder="1" applyAlignment="1">
      <alignment horizontal="left" vertical="center" wrapText="1"/>
    </xf>
    <xf numFmtId="3" fontId="5" fillId="0" borderId="5" xfId="0" applyNumberFormat="1" applyFont="1" applyBorder="1" applyAlignment="1">
      <alignment horizontal="center" vertical="center"/>
    </xf>
    <xf numFmtId="164" fontId="5" fillId="0" borderId="5" xfId="0" applyNumberFormat="1" applyFont="1" applyBorder="1" applyAlignment="1">
      <alignment horizontal="center" vertical="center"/>
    </xf>
    <xf numFmtId="3" fontId="4" fillId="0" borderId="0" xfId="0" applyNumberFormat="1" applyFont="1" applyBorder="1" applyAlignment="1">
      <alignment horizontal="center" vertical="center"/>
    </xf>
    <xf numFmtId="0" fontId="10" fillId="0" borderId="0" xfId="0" applyFont="1" applyBorder="1" applyAlignment="1">
      <alignment horizontal="left" vertical="center"/>
    </xf>
    <xf numFmtId="3" fontId="10" fillId="0" borderId="0" xfId="0" applyNumberFormat="1" applyFont="1" applyAlignment="1">
      <alignment horizontal="center" vertical="center"/>
    </xf>
    <xf numFmtId="164" fontId="10" fillId="0" borderId="0" xfId="0" applyNumberFormat="1" applyFont="1" applyAlignment="1">
      <alignment horizontal="center" vertical="center"/>
    </xf>
    <xf numFmtId="0" fontId="4" fillId="0" borderId="7" xfId="0" applyFont="1" applyBorder="1"/>
    <xf numFmtId="164" fontId="4" fillId="0" borderId="0" xfId="0" applyNumberFormat="1" applyFont="1" applyAlignment="1">
      <alignment vertical="center"/>
    </xf>
    <xf numFmtId="0" fontId="9" fillId="0" borderId="4" xfId="0" applyFont="1" applyBorder="1" applyAlignment="1">
      <alignment horizontal="left" vertical="center" wrapText="1"/>
    </xf>
    <xf numFmtId="3" fontId="9" fillId="0" borderId="4"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5" fillId="0" borderId="4" xfId="0" applyFont="1" applyBorder="1" applyAlignment="1">
      <alignment vertical="center"/>
    </xf>
    <xf numFmtId="0" fontId="4" fillId="0" borderId="7" xfId="0" applyFont="1" applyBorder="1" applyAlignment="1">
      <alignment horizontal="left" vertical="center"/>
    </xf>
    <xf numFmtId="164" fontId="11" fillId="0" borderId="0" xfId="0" applyNumberFormat="1" applyFont="1"/>
    <xf numFmtId="10" fontId="11" fillId="0" borderId="0" xfId="0" applyNumberFormat="1" applyFont="1"/>
    <xf numFmtId="3" fontId="4" fillId="0" borderId="0" xfId="0" applyNumberFormat="1" applyFont="1" applyAlignment="1">
      <alignment vertical="center"/>
    </xf>
    <xf numFmtId="0" fontId="8" fillId="0" borderId="0" xfId="0" applyFont="1"/>
    <xf numFmtId="0" fontId="0" fillId="0" borderId="6" xfId="0" applyBorder="1"/>
    <xf numFmtId="0" fontId="4" fillId="0" borderId="6" xfId="0" applyFont="1" applyBorder="1"/>
    <xf numFmtId="0" fontId="0" fillId="0" borderId="0" xfId="0" applyFill="1"/>
    <xf numFmtId="0" fontId="8" fillId="0" borderId="0" xfId="0" applyFont="1" applyFill="1"/>
    <xf numFmtId="0" fontId="2" fillId="0" borderId="0" xfId="0" applyFont="1"/>
    <xf numFmtId="0" fontId="2" fillId="0" borderId="0" xfId="0" applyFont="1" applyFill="1"/>
    <xf numFmtId="3" fontId="0" fillId="0" borderId="0" xfId="0" applyNumberFormat="1" applyFill="1"/>
    <xf numFmtId="9" fontId="5" fillId="0" borderId="0" xfId="1" applyFont="1" applyBorder="1" applyAlignment="1">
      <alignment horizontal="center" vertical="center"/>
    </xf>
    <xf numFmtId="9" fontId="4" fillId="0" borderId="0" xfId="1" applyFont="1" applyBorder="1" applyAlignment="1">
      <alignment vertical="center"/>
    </xf>
    <xf numFmtId="164" fontId="5" fillId="0" borderId="0" xfId="0" applyNumberFormat="1" applyFont="1" applyAlignment="1">
      <alignment horizontal="center" vertical="center"/>
    </xf>
    <xf numFmtId="164" fontId="4" fillId="0" borderId="0" xfId="1" applyNumberFormat="1" applyFont="1" applyFill="1" applyAlignment="1">
      <alignment vertical="center"/>
    </xf>
    <xf numFmtId="0" fontId="7" fillId="0" borderId="0" xfId="0" applyFont="1" applyFill="1"/>
    <xf numFmtId="0" fontId="5" fillId="0" borderId="4" xfId="0" applyFont="1" applyBorder="1" applyAlignment="1">
      <alignment horizontal="center" vertical="center"/>
    </xf>
    <xf numFmtId="0" fontId="5" fillId="0" borderId="0" xfId="2" applyFont="1" applyAlignment="1">
      <alignment vertical="center"/>
    </xf>
    <xf numFmtId="3" fontId="4" fillId="0" borderId="0" xfId="2" applyNumberFormat="1" applyFont="1" applyAlignment="1">
      <alignment horizontal="center" vertical="center"/>
    </xf>
    <xf numFmtId="164" fontId="4" fillId="0" borderId="0" xfId="2" applyNumberFormat="1" applyFont="1" applyAlignment="1">
      <alignment horizontal="center" vertical="center"/>
    </xf>
    <xf numFmtId="0" fontId="5" fillId="0" borderId="6" xfId="2" applyFont="1" applyBorder="1" applyAlignment="1">
      <alignment vertical="center"/>
    </xf>
    <xf numFmtId="3" fontId="5" fillId="0" borderId="6" xfId="2" applyNumberFormat="1" applyFont="1" applyBorder="1" applyAlignment="1">
      <alignment horizontal="center" vertical="center"/>
    </xf>
    <xf numFmtId="0" fontId="4" fillId="0" borderId="0" xfId="2" applyFont="1" applyBorder="1" applyAlignment="1">
      <alignment vertical="center"/>
    </xf>
    <xf numFmtId="0" fontId="5" fillId="0" borderId="4" xfId="2" applyFont="1" applyBorder="1" applyAlignment="1">
      <alignment horizontal="center" vertical="center"/>
    </xf>
    <xf numFmtId="0" fontId="4" fillId="0" borderId="5" xfId="2" applyFont="1" applyBorder="1" applyAlignment="1">
      <alignment horizontal="left" vertical="center"/>
    </xf>
    <xf numFmtId="0" fontId="4" fillId="0" borderId="0" xfId="2" applyFont="1" applyBorder="1" applyAlignment="1">
      <alignment horizontal="left" vertical="center"/>
    </xf>
    <xf numFmtId="0" fontId="5" fillId="0" borderId="6" xfId="2" applyFont="1" applyBorder="1" applyAlignment="1">
      <alignment horizontal="left" vertical="center"/>
    </xf>
    <xf numFmtId="0" fontId="4" fillId="0" borderId="6" xfId="2" applyFont="1" applyBorder="1" applyAlignment="1">
      <alignment vertical="center"/>
    </xf>
    <xf numFmtId="0" fontId="5" fillId="0" borderId="0" xfId="2" applyFont="1" applyBorder="1" applyAlignment="1">
      <alignment horizontal="left" vertical="center"/>
    </xf>
    <xf numFmtId="164" fontId="4" fillId="0" borderId="0" xfId="2" applyNumberFormat="1" applyFont="1" applyBorder="1" applyAlignment="1">
      <alignment horizontal="center" vertical="center"/>
    </xf>
    <xf numFmtId="164" fontId="9" fillId="0" borderId="0" xfId="2" applyNumberFormat="1" applyFont="1" applyBorder="1" applyAlignment="1">
      <alignment horizontal="center" vertical="center"/>
    </xf>
    <xf numFmtId="0" fontId="5" fillId="0" borderId="6" xfId="2" applyFont="1" applyFill="1" applyBorder="1" applyAlignment="1">
      <alignment horizontal="left" vertical="center"/>
    </xf>
    <xf numFmtId="164" fontId="5" fillId="0" borderId="6" xfId="2" applyNumberFormat="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Border="1" applyAlignment="1">
      <alignment horizontal="left" vertical="center" wrapText="1"/>
    </xf>
    <xf numFmtId="0" fontId="5" fillId="0" borderId="5" xfId="2" applyFont="1" applyBorder="1" applyAlignment="1">
      <alignment horizontal="left" vertical="center" wrapText="1"/>
    </xf>
    <xf numFmtId="3" fontId="5" fillId="0" borderId="5" xfId="2" applyNumberFormat="1" applyFont="1" applyBorder="1" applyAlignment="1">
      <alignment horizontal="center" vertical="center"/>
    </xf>
    <xf numFmtId="164" fontId="5" fillId="0" borderId="5" xfId="2" applyNumberFormat="1" applyFont="1" applyBorder="1" applyAlignment="1">
      <alignment horizontal="center" vertical="center"/>
    </xf>
    <xf numFmtId="0" fontId="10" fillId="0" borderId="0" xfId="2" applyFont="1" applyBorder="1" applyAlignment="1">
      <alignment horizontal="left" vertical="center"/>
    </xf>
    <xf numFmtId="3" fontId="10" fillId="0" borderId="0" xfId="2" applyNumberFormat="1" applyFont="1" applyAlignment="1">
      <alignment horizontal="center" vertical="center"/>
    </xf>
    <xf numFmtId="164" fontId="10" fillId="0" borderId="0" xfId="2" applyNumberFormat="1" applyFont="1" applyAlignment="1">
      <alignment horizontal="center" vertical="center"/>
    </xf>
    <xf numFmtId="0" fontId="5" fillId="0" borderId="4" xfId="2" applyFont="1" applyBorder="1" applyAlignment="1">
      <alignment horizontal="left" vertical="center"/>
    </xf>
    <xf numFmtId="3" fontId="5" fillId="0" borderId="4" xfId="2" applyNumberFormat="1" applyFont="1" applyBorder="1" applyAlignment="1">
      <alignment horizontal="center" vertical="center"/>
    </xf>
    <xf numFmtId="0" fontId="4" fillId="0" borderId="4" xfId="2" applyFont="1" applyBorder="1" applyAlignment="1">
      <alignment vertical="center"/>
    </xf>
    <xf numFmtId="164" fontId="4" fillId="0" borderId="0" xfId="2" applyNumberFormat="1" applyFont="1" applyAlignment="1">
      <alignment vertical="center"/>
    </xf>
    <xf numFmtId="3" fontId="4" fillId="0" borderId="0" xfId="2" applyNumberFormat="1" applyFont="1" applyAlignment="1">
      <alignment vertical="center"/>
    </xf>
    <xf numFmtId="0" fontId="9" fillId="0" borderId="4" xfId="2" applyFont="1" applyBorder="1" applyAlignment="1">
      <alignment horizontal="left" vertical="center" wrapText="1"/>
    </xf>
    <xf numFmtId="3" fontId="9" fillId="0" borderId="4" xfId="2" applyNumberFormat="1" applyFont="1" applyBorder="1" applyAlignment="1">
      <alignment horizontal="center" vertical="center"/>
    </xf>
    <xf numFmtId="164" fontId="9" fillId="0" borderId="4" xfId="2" applyNumberFormat="1" applyFont="1" applyBorder="1" applyAlignment="1">
      <alignment horizontal="center" vertical="center"/>
    </xf>
    <xf numFmtId="0" fontId="5" fillId="0" borderId="4" xfId="2" applyFont="1" applyBorder="1" applyAlignment="1">
      <alignment vertical="center"/>
    </xf>
    <xf numFmtId="0" fontId="4" fillId="0" borderId="7" xfId="2" applyFont="1" applyBorder="1" applyAlignment="1">
      <alignment horizontal="left" vertical="center"/>
    </xf>
    <xf numFmtId="0" fontId="3" fillId="0" borderId="0" xfId="2" applyFont="1" applyAlignment="1">
      <alignment vertical="center"/>
    </xf>
    <xf numFmtId="164" fontId="4" fillId="0" borderId="0" xfId="2" applyNumberFormat="1" applyFont="1" applyFill="1" applyBorder="1" applyAlignment="1">
      <alignment horizontal="center" vertical="center"/>
    </xf>
    <xf numFmtId="3" fontId="4" fillId="2" borderId="0" xfId="2" applyNumberFormat="1" applyFont="1" applyFill="1" applyAlignment="1">
      <alignment horizontal="center" vertical="center"/>
    </xf>
    <xf numFmtId="164" fontId="4" fillId="2" borderId="0" xfId="2" applyNumberFormat="1" applyFont="1" applyFill="1" applyAlignment="1">
      <alignment horizontal="center" vertical="center"/>
    </xf>
    <xf numFmtId="0" fontId="0" fillId="0" borderId="0" xfId="0" applyAlignment="1">
      <alignment vertical="center"/>
    </xf>
    <xf numFmtId="0" fontId="13" fillId="0" borderId="0" xfId="2" applyAlignment="1">
      <alignment vertical="center"/>
    </xf>
    <xf numFmtId="0" fontId="13" fillId="0" borderId="6" xfId="2" applyBorder="1" applyAlignment="1">
      <alignment vertical="center"/>
    </xf>
    <xf numFmtId="164" fontId="13" fillId="0" borderId="0" xfId="3" applyNumberFormat="1" applyFont="1" applyAlignment="1">
      <alignment vertical="center"/>
    </xf>
    <xf numFmtId="0" fontId="4" fillId="0" borderId="0" xfId="2" applyFont="1" applyAlignment="1">
      <alignment vertical="center"/>
    </xf>
    <xf numFmtId="3" fontId="13" fillId="0" borderId="0" xfId="2" applyNumberFormat="1" applyAlignment="1">
      <alignment vertical="center"/>
    </xf>
    <xf numFmtId="0" fontId="4" fillId="0" borderId="0" xfId="2" applyFont="1" applyAlignment="1">
      <alignment vertical="center" wrapText="1"/>
    </xf>
    <xf numFmtId="0" fontId="9" fillId="0" borderId="0" xfId="2" applyFont="1" applyAlignment="1">
      <alignment vertical="center"/>
    </xf>
    <xf numFmtId="3" fontId="9" fillId="0" borderId="0" xfId="2" applyNumberFormat="1" applyFont="1" applyAlignment="1">
      <alignment horizontal="center" vertical="center"/>
    </xf>
    <xf numFmtId="0" fontId="4" fillId="0" borderId="7" xfId="2" applyFont="1" applyBorder="1" applyAlignment="1">
      <alignment vertical="center"/>
    </xf>
    <xf numFmtId="0" fontId="13" fillId="0" borderId="0" xfId="2"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166"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left" vertical="center"/>
    </xf>
    <xf numFmtId="166" fontId="14" fillId="0" borderId="2" xfId="0" applyNumberFormat="1" applyFont="1" applyFill="1" applyBorder="1" applyAlignment="1">
      <alignment horizontal="center" vertical="center"/>
    </xf>
    <xf numFmtId="49" fontId="14" fillId="0" borderId="9" xfId="0" applyNumberFormat="1" applyFont="1" applyFill="1" applyBorder="1" applyAlignment="1">
      <alignment horizontal="left" vertical="center"/>
    </xf>
    <xf numFmtId="49" fontId="14" fillId="0" borderId="2" xfId="0" applyNumberFormat="1" applyFont="1" applyFill="1" applyBorder="1" applyAlignment="1">
      <alignment horizontal="center" vertical="center" wrapText="1"/>
    </xf>
    <xf numFmtId="49" fontId="15" fillId="0" borderId="0" xfId="0" applyNumberFormat="1" applyFont="1" applyFill="1" applyAlignment="1">
      <alignment vertical="center" wrapText="1"/>
    </xf>
    <xf numFmtId="49" fontId="8" fillId="0" borderId="8" xfId="0" applyNumberFormat="1" applyFont="1" applyFill="1" applyBorder="1" applyAlignment="1">
      <alignment horizontal="center" vertical="center"/>
    </xf>
    <xf numFmtId="49" fontId="8" fillId="0" borderId="0" xfId="0" applyNumberFormat="1" applyFont="1" applyFill="1" applyAlignment="1">
      <alignment vertical="center"/>
    </xf>
    <xf numFmtId="49" fontId="8" fillId="0" borderId="0" xfId="0" applyNumberFormat="1" applyFont="1" applyFill="1" applyBorder="1" applyAlignment="1">
      <alignment horizontal="center" vertical="center"/>
    </xf>
    <xf numFmtId="49" fontId="16" fillId="0" borderId="0" xfId="0" applyNumberFormat="1" applyFont="1" applyFill="1" applyAlignment="1">
      <alignment vertical="center"/>
    </xf>
    <xf numFmtId="0" fontId="17" fillId="0" borderId="0" xfId="0" applyFont="1" applyFill="1" applyAlignment="1">
      <alignment vertical="center"/>
    </xf>
    <xf numFmtId="0" fontId="8" fillId="0" borderId="0" xfId="0" applyFont="1" applyFill="1" applyAlignment="1">
      <alignment vertical="center" wrapText="1"/>
    </xf>
    <xf numFmtId="49" fontId="14" fillId="0" borderId="2" xfId="0" applyNumberFormat="1" applyFont="1" applyFill="1" applyBorder="1" applyAlignment="1">
      <alignment horizontal="left" vertical="center"/>
    </xf>
    <xf numFmtId="166" fontId="14" fillId="0" borderId="10"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165" fontId="14" fillId="0" borderId="10" xfId="0" applyNumberFormat="1" applyFont="1" applyFill="1" applyBorder="1" applyAlignment="1">
      <alignment horizontal="center" vertical="center"/>
    </xf>
    <xf numFmtId="164" fontId="14" fillId="0" borderId="2" xfId="1"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164" fontId="8" fillId="0" borderId="2" xfId="1" applyNumberFormat="1" applyFont="1" applyFill="1" applyBorder="1" applyAlignment="1">
      <alignment horizontal="center" vertical="center"/>
    </xf>
    <xf numFmtId="165" fontId="14" fillId="0" borderId="2" xfId="0" applyNumberFormat="1" applyFont="1" applyFill="1" applyBorder="1" applyAlignment="1">
      <alignment horizontal="center" vertical="center"/>
    </xf>
    <xf numFmtId="3" fontId="8" fillId="0" borderId="0" xfId="0" applyNumberFormat="1" applyFont="1" applyFill="1" applyAlignment="1">
      <alignment horizontal="center" vertical="center"/>
    </xf>
    <xf numFmtId="0" fontId="5" fillId="0" borderId="4" xfId="0" applyFont="1" applyBorder="1" applyAlignment="1">
      <alignment horizontal="center" vertical="center"/>
    </xf>
    <xf numFmtId="165" fontId="12" fillId="3" borderId="0" xfId="0" applyNumberFormat="1" applyFont="1" applyFill="1" applyBorder="1" applyAlignment="1">
      <alignment horizontal="center" vertical="center"/>
    </xf>
    <xf numFmtId="0" fontId="18" fillId="0" borderId="0" xfId="0" applyFont="1" applyAlignment="1">
      <alignment vertical="center"/>
    </xf>
    <xf numFmtId="0" fontId="19" fillId="0" borderId="0" xfId="0" applyFont="1"/>
    <xf numFmtId="0" fontId="19" fillId="0" borderId="0" xfId="0" applyFont="1" applyAlignment="1">
      <alignment horizontal="justify" vertical="center"/>
    </xf>
    <xf numFmtId="0" fontId="20" fillId="0" borderId="0" xfId="0" applyFont="1" applyAlignment="1">
      <alignment vertical="center"/>
    </xf>
    <xf numFmtId="0" fontId="21" fillId="0" borderId="0" xfId="0" applyFont="1"/>
    <xf numFmtId="0" fontId="21" fillId="0" borderId="0" xfId="0" applyFont="1" applyAlignment="1">
      <alignment horizontal="justify" vertical="center"/>
    </xf>
    <xf numFmtId="0" fontId="5" fillId="0" borderId="4" xfId="0" applyFont="1" applyBorder="1" applyAlignment="1">
      <alignment horizontal="center" vertical="center"/>
    </xf>
    <xf numFmtId="0" fontId="5" fillId="0" borderId="4" xfId="2" applyFont="1" applyBorder="1" applyAlignment="1">
      <alignment horizontal="center" vertical="center"/>
    </xf>
    <xf numFmtId="0" fontId="8" fillId="0" borderId="2" xfId="0" applyFont="1" applyFill="1" applyBorder="1" applyAlignment="1">
      <alignment vertical="center"/>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164" fontId="4" fillId="0" borderId="4" xfId="0" applyNumberFormat="1" applyFont="1" applyFill="1" applyBorder="1" applyAlignment="1">
      <alignment vertical="center"/>
    </xf>
    <xf numFmtId="3"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5" fillId="0" borderId="0" xfId="0" applyFont="1" applyFill="1" applyAlignment="1">
      <alignment vertical="center"/>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22" fillId="0" borderId="0" xfId="0" applyFont="1" applyAlignment="1">
      <alignment vertical="center" wrapText="1"/>
    </xf>
    <xf numFmtId="164" fontId="4" fillId="0" borderId="6" xfId="0" applyNumberFormat="1" applyFont="1" applyBorder="1" applyAlignment="1">
      <alignment vertical="center"/>
    </xf>
    <xf numFmtId="0" fontId="4" fillId="0" borderId="0" xfId="0" applyFont="1" applyBorder="1"/>
    <xf numFmtId="49" fontId="14" fillId="0" borderId="1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cellXfs>
  <cellStyles count="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2076672"/>
        <c:axId val="112078208"/>
      </c:barChart>
      <c:catAx>
        <c:axId val="112076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078208"/>
        <c:crosses val="autoZero"/>
        <c:auto val="1"/>
        <c:lblAlgn val="ctr"/>
        <c:lblOffset val="100"/>
        <c:tickLblSkip val="1"/>
        <c:tickMarkSkip val="1"/>
        <c:noMultiLvlLbl val="0"/>
      </c:catAx>
      <c:valAx>
        <c:axId val="1120782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076672"/>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1946368"/>
        <c:axId val="111952256"/>
      </c:barChart>
      <c:catAx>
        <c:axId val="11194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1952256"/>
        <c:crosses val="autoZero"/>
        <c:auto val="1"/>
        <c:lblAlgn val="ctr"/>
        <c:lblOffset val="100"/>
        <c:tickLblSkip val="1"/>
        <c:tickMarkSkip val="1"/>
        <c:noMultiLvlLbl val="0"/>
      </c:catAx>
      <c:valAx>
        <c:axId val="11195225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194636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2016768"/>
        <c:axId val="112030848"/>
      </c:barChart>
      <c:catAx>
        <c:axId val="112016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030848"/>
        <c:crosses val="autoZero"/>
        <c:auto val="1"/>
        <c:lblAlgn val="ctr"/>
        <c:lblOffset val="100"/>
        <c:tickLblSkip val="1"/>
        <c:tickMarkSkip val="1"/>
        <c:noMultiLvlLbl val="0"/>
      </c:catAx>
      <c:valAx>
        <c:axId val="1120308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01676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2861568"/>
        <c:axId val="112863104"/>
      </c:barChart>
      <c:catAx>
        <c:axId val="112861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863104"/>
        <c:crosses val="autoZero"/>
        <c:auto val="1"/>
        <c:lblAlgn val="ctr"/>
        <c:lblOffset val="100"/>
        <c:tickLblSkip val="1"/>
        <c:tickMarkSkip val="1"/>
        <c:noMultiLvlLbl val="0"/>
      </c:catAx>
      <c:valAx>
        <c:axId val="1128631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86156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2908544"/>
        <c:axId val="112594944"/>
      </c:barChart>
      <c:catAx>
        <c:axId val="112908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594944"/>
        <c:crosses val="autoZero"/>
        <c:auto val="1"/>
        <c:lblAlgn val="ctr"/>
        <c:lblOffset val="100"/>
        <c:tickLblSkip val="1"/>
        <c:tickMarkSkip val="1"/>
        <c:noMultiLvlLbl val="0"/>
      </c:catAx>
      <c:valAx>
        <c:axId val="1125949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908544"/>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2729472"/>
        <c:axId val="112735360"/>
      </c:barChart>
      <c:catAx>
        <c:axId val="112729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735360"/>
        <c:crosses val="autoZero"/>
        <c:auto val="1"/>
        <c:lblAlgn val="ctr"/>
        <c:lblOffset val="100"/>
        <c:tickLblSkip val="1"/>
        <c:tickMarkSkip val="1"/>
        <c:noMultiLvlLbl val="0"/>
      </c:catAx>
      <c:valAx>
        <c:axId val="1127353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2729472"/>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4</xdr:col>
      <xdr:colOff>819150</xdr:colOff>
      <xdr:row>47</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45</xdr:row>
      <xdr:rowOff>0</xdr:rowOff>
    </xdr:from>
    <xdr:to>
      <xdr:col>4</xdr:col>
      <xdr:colOff>819150</xdr:colOff>
      <xdr:row>45</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4</xdr:col>
      <xdr:colOff>819150</xdr:colOff>
      <xdr:row>44</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workbookViewId="0">
      <selection activeCell="A4" sqref="A4"/>
    </sheetView>
  </sheetViews>
  <sheetFormatPr defaultColWidth="8.90625" defaultRowHeight="13.8" x14ac:dyDescent="0.25"/>
  <cols>
    <col min="1" max="1" width="141.08984375" style="159" customWidth="1"/>
    <col min="2" max="16384" width="8.90625" style="159"/>
  </cols>
  <sheetData>
    <row r="1" spans="1:1" ht="22.5" customHeight="1" x14ac:dyDescent="0.25">
      <c r="A1" s="161" t="s">
        <v>145</v>
      </c>
    </row>
    <row r="2" spans="1:1" ht="18" customHeight="1" x14ac:dyDescent="0.25"/>
    <row r="3" spans="1:1" ht="37.5" customHeight="1" x14ac:dyDescent="0.25">
      <c r="A3" s="177" t="s">
        <v>170</v>
      </c>
    </row>
    <row r="4" spans="1:1" ht="48.75" customHeight="1" x14ac:dyDescent="0.25">
      <c r="A4" s="177" t="s">
        <v>171</v>
      </c>
    </row>
    <row r="5" spans="1:1" ht="35.25" customHeight="1" x14ac:dyDescent="0.25">
      <c r="A5" s="177" t="s">
        <v>172</v>
      </c>
    </row>
    <row r="6" spans="1:1" ht="22.5" customHeight="1" x14ac:dyDescent="0.25"/>
    <row r="7" spans="1:1" ht="63.75" customHeight="1" x14ac:dyDescent="0.25">
      <c r="A7" s="160" t="s">
        <v>153</v>
      </c>
    </row>
    <row r="8" spans="1:1" ht="22.5" customHeight="1" x14ac:dyDescent="0.25"/>
    <row r="9" spans="1:1" ht="22.5" customHeight="1" x14ac:dyDescent="0.25">
      <c r="A9" s="158" t="s">
        <v>144</v>
      </c>
    </row>
    <row r="10" spans="1:1" ht="22.5" customHeight="1" x14ac:dyDescent="0.25">
      <c r="A10" s="160" t="s">
        <v>146</v>
      </c>
    </row>
    <row r="11" spans="1:1" ht="35.25" customHeight="1" x14ac:dyDescent="0.25">
      <c r="A11" s="160" t="s">
        <v>152</v>
      </c>
    </row>
    <row r="12" spans="1:1" ht="48" customHeight="1" x14ac:dyDescent="0.25">
      <c r="A12" s="160" t="s">
        <v>147</v>
      </c>
    </row>
    <row r="13" spans="1:1" ht="22.5" customHeight="1" x14ac:dyDescent="0.25"/>
    <row r="14" spans="1:1" ht="22.5" customHeight="1" x14ac:dyDescent="0.25">
      <c r="A14" s="158" t="s">
        <v>150</v>
      </c>
    </row>
    <row r="15" spans="1:1" ht="35.25" customHeight="1" x14ac:dyDescent="0.25">
      <c r="A15" s="160" t="s">
        <v>148</v>
      </c>
    </row>
    <row r="16" spans="1:1" ht="35.25" customHeight="1" x14ac:dyDescent="0.25">
      <c r="A16" s="160" t="s">
        <v>149</v>
      </c>
    </row>
    <row r="19" spans="1:1" ht="22.5" customHeight="1" x14ac:dyDescent="0.25">
      <c r="A19" s="160" t="s">
        <v>151</v>
      </c>
    </row>
    <row r="30" spans="1:1" ht="15.6" x14ac:dyDescent="0.3">
      <c r="A30" s="162"/>
    </row>
    <row r="32" spans="1:1" ht="15.6" x14ac:dyDescent="0.25">
      <c r="A32" s="163"/>
    </row>
    <row r="33" spans="1:1" ht="15.6" x14ac:dyDescent="0.25">
      <c r="A33" s="16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election activeCell="K10" sqref="K10"/>
    </sheetView>
  </sheetViews>
  <sheetFormatPr defaultRowHeight="15" x14ac:dyDescent="0.25"/>
  <cols>
    <col min="1" max="1" width="21.81640625" style="134" customWidth="1"/>
    <col min="2" max="2" width="11.81640625" style="134" customWidth="1"/>
    <col min="3" max="5" width="11.81640625" style="133" customWidth="1"/>
    <col min="6" max="6" width="8.90625" style="134"/>
    <col min="7" max="7" width="21.81640625" style="134" customWidth="1"/>
    <col min="8" max="8" width="11.81640625" style="134" customWidth="1"/>
    <col min="9" max="9" width="11.81640625" style="133" customWidth="1"/>
    <col min="10" max="11" width="11.81640625" customWidth="1"/>
  </cols>
  <sheetData>
    <row r="2" spans="1:11" ht="29.25" customHeight="1" x14ac:dyDescent="0.25">
      <c r="A2" s="145" t="s">
        <v>157</v>
      </c>
      <c r="B2" s="145"/>
      <c r="G2" s="145"/>
      <c r="H2" s="145"/>
    </row>
    <row r="4" spans="1:11" x14ac:dyDescent="0.25">
      <c r="A4" s="144" t="s">
        <v>158</v>
      </c>
      <c r="B4" s="144"/>
      <c r="C4" s="143"/>
      <c r="D4" s="143"/>
      <c r="E4" s="143"/>
      <c r="G4" s="144" t="s">
        <v>133</v>
      </c>
      <c r="H4" s="144"/>
      <c r="I4" s="143"/>
    </row>
    <row r="5" spans="1:11" s="73" customFormat="1" ht="18" customHeight="1" x14ac:dyDescent="0.25">
      <c r="A5" s="140"/>
      <c r="B5" s="191" t="s">
        <v>116</v>
      </c>
      <c r="C5" s="191"/>
      <c r="D5" s="191"/>
      <c r="E5" s="191"/>
      <c r="F5" s="146"/>
      <c r="G5" s="140"/>
      <c r="H5" s="191" t="s">
        <v>116</v>
      </c>
      <c r="I5" s="191"/>
      <c r="J5" s="191"/>
      <c r="K5" s="191"/>
    </row>
    <row r="6" spans="1:11" s="73" customFormat="1" ht="18" customHeight="1" x14ac:dyDescent="0.25">
      <c r="A6" s="140"/>
      <c r="B6" s="180" t="s">
        <v>6</v>
      </c>
      <c r="C6" s="180" t="s">
        <v>154</v>
      </c>
      <c r="D6" s="180" t="s">
        <v>173</v>
      </c>
      <c r="E6" s="180" t="s">
        <v>175</v>
      </c>
      <c r="F6" s="146"/>
      <c r="G6" s="140"/>
      <c r="H6" s="180" t="s">
        <v>6</v>
      </c>
      <c r="I6" s="180" t="s">
        <v>154</v>
      </c>
      <c r="J6" s="139" t="s">
        <v>173</v>
      </c>
      <c r="K6" s="180" t="s">
        <v>175</v>
      </c>
    </row>
    <row r="7" spans="1:11" s="73" customFormat="1" ht="18" customHeight="1" x14ac:dyDescent="0.25">
      <c r="A7" s="147" t="s">
        <v>130</v>
      </c>
      <c r="B7" s="137">
        <v>4.5709666757677221</v>
      </c>
      <c r="C7" s="148">
        <v>4.3099999999999996</v>
      </c>
      <c r="D7" s="148">
        <v>4.5771162485487862</v>
      </c>
      <c r="E7" s="137">
        <v>6.68087794094426</v>
      </c>
      <c r="F7" s="146"/>
      <c r="G7" s="147" t="s">
        <v>130</v>
      </c>
      <c r="H7" s="148">
        <v>39.639987827145468</v>
      </c>
      <c r="I7" s="148">
        <v>55.07</v>
      </c>
      <c r="J7" s="148">
        <v>52.70145564405383</v>
      </c>
      <c r="K7" s="137">
        <v>67.277565421934725</v>
      </c>
    </row>
    <row r="8" spans="1:11" s="73" customFormat="1" ht="18" customHeight="1" x14ac:dyDescent="0.25">
      <c r="A8" s="136" t="s">
        <v>129</v>
      </c>
      <c r="B8" s="135">
        <v>3.5168006596578025</v>
      </c>
      <c r="C8" s="135">
        <v>2.92</v>
      </c>
      <c r="D8" s="135">
        <v>3.4498918529199711</v>
      </c>
      <c r="E8" s="135">
        <v>3.815521855486173</v>
      </c>
      <c r="F8" s="134"/>
      <c r="G8" s="136" t="s">
        <v>129</v>
      </c>
      <c r="H8" s="135">
        <v>19.777292576419214</v>
      </c>
      <c r="I8" s="135">
        <v>18.079999999999998</v>
      </c>
      <c r="J8" s="135">
        <v>32.974619289340104</v>
      </c>
      <c r="K8" s="135">
        <v>38.588785046728972</v>
      </c>
    </row>
    <row r="9" spans="1:11" s="73" customFormat="1" ht="18" customHeight="1" x14ac:dyDescent="0.25">
      <c r="A9" s="136" t="s">
        <v>128</v>
      </c>
      <c r="B9" s="135">
        <v>3.8223291626564002</v>
      </c>
      <c r="C9" s="135">
        <v>3.69</v>
      </c>
      <c r="D9" s="135">
        <v>4.2293172690763052</v>
      </c>
      <c r="E9" s="135">
        <v>6.6152439024390244</v>
      </c>
      <c r="F9" s="134"/>
      <c r="G9" s="136" t="s">
        <v>128</v>
      </c>
      <c r="H9" s="135">
        <v>51.291139240506332</v>
      </c>
      <c r="I9" s="135">
        <v>82.02</v>
      </c>
      <c r="J9" s="135">
        <v>81.114285714285714</v>
      </c>
      <c r="K9" s="135">
        <v>108.36301369863014</v>
      </c>
    </row>
    <row r="10" spans="1:11" s="73" customFormat="1" ht="18" customHeight="1" x14ac:dyDescent="0.25">
      <c r="A10" s="136" t="s">
        <v>127</v>
      </c>
      <c r="B10" s="135">
        <v>4.176269825336278</v>
      </c>
      <c r="C10" s="135">
        <v>3.82</v>
      </c>
      <c r="D10" s="135">
        <v>3.8000616142945165</v>
      </c>
      <c r="E10" s="135">
        <v>4.5225653206650831</v>
      </c>
      <c r="F10" s="134"/>
      <c r="G10" s="136" t="s">
        <v>127</v>
      </c>
      <c r="H10" s="135">
        <v>30.757575757575758</v>
      </c>
      <c r="I10" s="135">
        <v>27.93</v>
      </c>
      <c r="J10" s="135">
        <v>23.338645418326692</v>
      </c>
      <c r="K10" s="135">
        <v>29.87017543859649</v>
      </c>
    </row>
    <row r="11" spans="1:11" s="73" customFormat="1" ht="18" customHeight="1" x14ac:dyDescent="0.25">
      <c r="A11" s="136" t="s">
        <v>96</v>
      </c>
      <c r="B11" s="135">
        <v>4.5088956389672381</v>
      </c>
      <c r="C11" s="135">
        <v>4.03</v>
      </c>
      <c r="D11" s="135">
        <v>4.7563937987558011</v>
      </c>
      <c r="E11" s="135">
        <v>8.6014319809069217</v>
      </c>
      <c r="F11" s="134"/>
      <c r="G11" s="136" t="s">
        <v>96</v>
      </c>
      <c r="H11" s="135">
        <v>30.431411530815108</v>
      </c>
      <c r="I11" s="135">
        <v>28.79</v>
      </c>
      <c r="J11" s="135">
        <v>52.895287958115183</v>
      </c>
      <c r="K11" s="135">
        <v>94.599616858237553</v>
      </c>
    </row>
    <row r="12" spans="1:11" s="73" customFormat="1" ht="18" customHeight="1" x14ac:dyDescent="0.25">
      <c r="A12" s="136" t="s">
        <v>126</v>
      </c>
      <c r="B12" s="135">
        <v>4.202464788732394</v>
      </c>
      <c r="C12" s="135">
        <v>4.43</v>
      </c>
      <c r="D12" s="135">
        <v>3.645167356148928</v>
      </c>
      <c r="E12" s="135">
        <v>5.4974379995900797</v>
      </c>
      <c r="F12" s="134"/>
      <c r="G12" s="136" t="s">
        <v>126</v>
      </c>
      <c r="H12" s="135">
        <v>27.852459016393443</v>
      </c>
      <c r="I12" s="135">
        <v>35.79</v>
      </c>
      <c r="J12" s="135">
        <v>34.613207547169814</v>
      </c>
      <c r="K12" s="135">
        <v>72.463576158940398</v>
      </c>
    </row>
    <row r="13" spans="1:11" s="73" customFormat="1" ht="18" customHeight="1" x14ac:dyDescent="0.25">
      <c r="A13" s="136" t="s">
        <v>125</v>
      </c>
      <c r="B13" s="135">
        <v>4.9739608217869087</v>
      </c>
      <c r="C13" s="135">
        <v>4.03</v>
      </c>
      <c r="D13" s="135">
        <v>4.7267338470657974</v>
      </c>
      <c r="E13" s="135">
        <v>8.7731251478590018</v>
      </c>
      <c r="F13" s="134"/>
      <c r="G13" s="136" t="s">
        <v>125</v>
      </c>
      <c r="H13" s="135">
        <v>35.819587628865982</v>
      </c>
      <c r="I13" s="135">
        <v>44.07</v>
      </c>
      <c r="J13" s="135">
        <v>43.755458515283841</v>
      </c>
      <c r="K13" s="135">
        <v>73.124463519313309</v>
      </c>
    </row>
    <row r="14" spans="1:11" s="73" customFormat="1" ht="18" customHeight="1" x14ac:dyDescent="0.25">
      <c r="A14" s="136" t="s">
        <v>124</v>
      </c>
      <c r="B14" s="135">
        <v>6.2681736177438188</v>
      </c>
      <c r="C14" s="135">
        <v>6.26</v>
      </c>
      <c r="D14" s="135">
        <v>7.1898481657985149</v>
      </c>
      <c r="E14" s="135">
        <v>11.419242208715893</v>
      </c>
      <c r="F14" s="134"/>
      <c r="G14" s="136" t="s">
        <v>124</v>
      </c>
      <c r="H14" s="135">
        <v>68.155875299760197</v>
      </c>
      <c r="I14" s="135">
        <v>167.82</v>
      </c>
      <c r="J14" s="135">
        <v>95.107226107226111</v>
      </c>
      <c r="K14" s="135">
        <v>128.28482972136223</v>
      </c>
    </row>
    <row r="15" spans="1:11" s="73" customFormat="1" ht="18" customHeight="1" x14ac:dyDescent="0.25">
      <c r="A15" s="136" t="s">
        <v>123</v>
      </c>
      <c r="B15" s="135">
        <v>4.3840938722294656</v>
      </c>
      <c r="C15" s="135">
        <v>4.3899999999999997</v>
      </c>
      <c r="D15" s="135">
        <v>4.2059410330303706</v>
      </c>
      <c r="E15" s="135">
        <v>5.6776001660784718</v>
      </c>
      <c r="F15" s="134"/>
      <c r="G15" s="136" t="s">
        <v>123</v>
      </c>
      <c r="H15" s="135">
        <v>56.236607142857146</v>
      </c>
      <c r="I15" s="135">
        <v>52.47</v>
      </c>
      <c r="J15" s="135">
        <v>52.512500000000003</v>
      </c>
      <c r="K15" s="135">
        <v>50.089285714285715</v>
      </c>
    </row>
    <row r="16" spans="1:11" s="73" customFormat="1" ht="18" customHeight="1" x14ac:dyDescent="0.25">
      <c r="A16" s="136" t="s">
        <v>122</v>
      </c>
      <c r="B16" s="135">
        <v>3.1167400881057268</v>
      </c>
      <c r="C16" s="135">
        <v>2.8</v>
      </c>
      <c r="D16" s="135">
        <v>2.6938525593926035</v>
      </c>
      <c r="E16" s="135">
        <v>7.5176128093158665</v>
      </c>
      <c r="F16" s="134"/>
      <c r="G16" s="136" t="s">
        <v>122</v>
      </c>
      <c r="H16" s="135">
        <v>21.290640394088669</v>
      </c>
      <c r="I16" s="135">
        <v>30.5</v>
      </c>
      <c r="J16" s="135">
        <v>41.223684210526315</v>
      </c>
      <c r="K16" s="135">
        <v>41.320652173913047</v>
      </c>
    </row>
    <row r="17" spans="1:11" s="73" customFormat="1" ht="18" customHeight="1" x14ac:dyDescent="0.25">
      <c r="A17" s="136" t="s">
        <v>121</v>
      </c>
      <c r="B17" s="135">
        <v>4.7027595269382392</v>
      </c>
      <c r="C17" s="135">
        <v>4.04</v>
      </c>
      <c r="D17" s="135">
        <v>4.4588533953881955</v>
      </c>
      <c r="E17" s="135">
        <v>4.5464196973119497</v>
      </c>
      <c r="F17" s="134"/>
      <c r="G17" s="136" t="s">
        <v>121</v>
      </c>
      <c r="H17" s="135">
        <v>34.960352422907491</v>
      </c>
      <c r="I17" s="135">
        <v>33.090000000000003</v>
      </c>
      <c r="J17" s="135">
        <v>39.058558558558559</v>
      </c>
      <c r="K17" s="135">
        <v>34.55263157894737</v>
      </c>
    </row>
    <row r="18" spans="1:11" s="73" customFormat="1" ht="18" customHeight="1" x14ac:dyDescent="0.25">
      <c r="A18" s="136" t="s">
        <v>120</v>
      </c>
      <c r="B18" s="135">
        <v>4.1709111488398412</v>
      </c>
      <c r="C18" s="135">
        <v>3.83</v>
      </c>
      <c r="D18" s="135">
        <v>4.063186077643909</v>
      </c>
      <c r="E18" s="135">
        <v>4.8132098027495518</v>
      </c>
      <c r="F18" s="134"/>
      <c r="G18" s="136" t="s">
        <v>120</v>
      </c>
      <c r="H18" s="135">
        <v>33.801047120418851</v>
      </c>
      <c r="I18" s="135">
        <v>40.94</v>
      </c>
      <c r="J18" s="135">
        <v>37.35668789808917</v>
      </c>
      <c r="K18" s="135">
        <v>49.911764705882355</v>
      </c>
    </row>
    <row r="19" spans="1:11" s="73" customFormat="1" ht="18" customHeight="1" x14ac:dyDescent="0.25">
      <c r="A19" s="136" t="s">
        <v>79</v>
      </c>
      <c r="B19" s="135">
        <v>5.0677835843836458</v>
      </c>
      <c r="C19" s="135">
        <v>5.26</v>
      </c>
      <c r="D19" s="135">
        <v>5.5715811965811968</v>
      </c>
      <c r="E19" s="135">
        <v>7.2975517890772128</v>
      </c>
      <c r="F19" s="134"/>
      <c r="G19" s="136" t="s">
        <v>79</v>
      </c>
      <c r="H19" s="135">
        <v>51.224561403508773</v>
      </c>
      <c r="I19" s="135">
        <v>48.4</v>
      </c>
      <c r="J19" s="135">
        <v>60.145077720207254</v>
      </c>
      <c r="K19" s="135">
        <v>62.120772946859901</v>
      </c>
    </row>
    <row r="20" spans="1:11" s="73" customFormat="1" ht="18" customHeight="1" x14ac:dyDescent="0.25">
      <c r="A20" s="136" t="s">
        <v>119</v>
      </c>
      <c r="B20" s="135">
        <v>4.399287241625089</v>
      </c>
      <c r="C20" s="135">
        <v>4.12</v>
      </c>
      <c r="D20" s="135">
        <v>4.1152005888847993</v>
      </c>
      <c r="E20" s="135">
        <v>4.5075546959990334</v>
      </c>
      <c r="F20" s="134"/>
      <c r="G20" s="136" t="s">
        <v>119</v>
      </c>
      <c r="H20" s="135">
        <v>34.474626865671645</v>
      </c>
      <c r="I20" s="135">
        <v>37.29</v>
      </c>
      <c r="J20" s="135">
        <v>47.476331360946745</v>
      </c>
      <c r="K20" s="135">
        <v>49.956962025316457</v>
      </c>
    </row>
    <row r="21" spans="1:11" x14ac:dyDescent="0.25">
      <c r="A21" s="142"/>
      <c r="B21" s="142"/>
      <c r="C21" s="141"/>
      <c r="D21" s="143"/>
      <c r="E21" s="143"/>
      <c r="G21" s="142"/>
      <c r="H21" s="142"/>
      <c r="I21" s="141"/>
    </row>
    <row r="22" spans="1:11" x14ac:dyDescent="0.25">
      <c r="A22"/>
      <c r="B22"/>
      <c r="C22"/>
      <c r="D22"/>
      <c r="E22"/>
      <c r="F22"/>
      <c r="G22"/>
      <c r="H22"/>
      <c r="I22"/>
    </row>
    <row r="23" spans="1:11" x14ac:dyDescent="0.25">
      <c r="A23"/>
      <c r="B23"/>
      <c r="C23"/>
      <c r="D23"/>
      <c r="E23"/>
      <c r="F23"/>
      <c r="G23"/>
      <c r="H23"/>
      <c r="I23"/>
    </row>
    <row r="24" spans="1:11" x14ac:dyDescent="0.25">
      <c r="A24"/>
      <c r="B24"/>
      <c r="C24"/>
      <c r="D24"/>
      <c r="E24"/>
      <c r="F24"/>
      <c r="G24"/>
      <c r="H24"/>
      <c r="I24"/>
    </row>
    <row r="25" spans="1:11" x14ac:dyDescent="0.25">
      <c r="A25"/>
      <c r="B25"/>
      <c r="C25"/>
      <c r="D25"/>
      <c r="E25"/>
      <c r="F25"/>
      <c r="G25"/>
      <c r="H25"/>
      <c r="I25"/>
    </row>
    <row r="26" spans="1:11" x14ac:dyDescent="0.25">
      <c r="A26"/>
      <c r="B26"/>
      <c r="C26"/>
      <c r="D26"/>
      <c r="E26"/>
      <c r="F26"/>
      <c r="G26"/>
      <c r="H26"/>
      <c r="I26"/>
    </row>
    <row r="27" spans="1:11" x14ac:dyDescent="0.25">
      <c r="A27"/>
      <c r="B27"/>
      <c r="C27"/>
      <c r="D27"/>
      <c r="E27"/>
      <c r="F27"/>
      <c r="G27"/>
      <c r="H27"/>
      <c r="I27"/>
    </row>
    <row r="28" spans="1:11" x14ac:dyDescent="0.25">
      <c r="A28"/>
      <c r="B28"/>
      <c r="C28"/>
      <c r="D28"/>
      <c r="E28"/>
      <c r="F28"/>
      <c r="G28"/>
      <c r="H28"/>
      <c r="I28"/>
    </row>
    <row r="29" spans="1:11" x14ac:dyDescent="0.25">
      <c r="A29"/>
      <c r="B29"/>
      <c r="C29"/>
      <c r="D29"/>
      <c r="E29"/>
      <c r="F29"/>
      <c r="G29"/>
      <c r="H29"/>
      <c r="I29"/>
    </row>
    <row r="30" spans="1:11" x14ac:dyDescent="0.25">
      <c r="A30"/>
      <c r="B30"/>
      <c r="C30"/>
      <c r="D30"/>
      <c r="E30"/>
      <c r="F30"/>
      <c r="G30"/>
      <c r="H30"/>
      <c r="I30"/>
    </row>
    <row r="31" spans="1:11" x14ac:dyDescent="0.25">
      <c r="A31"/>
      <c r="B31"/>
      <c r="C31"/>
      <c r="D31"/>
      <c r="E31"/>
      <c r="F31"/>
      <c r="G31"/>
      <c r="H31"/>
      <c r="I31"/>
    </row>
    <row r="32" spans="1:11" x14ac:dyDescent="0.25">
      <c r="A32"/>
      <c r="B32"/>
      <c r="C32"/>
      <c r="D32"/>
      <c r="E32"/>
      <c r="F32"/>
      <c r="G32"/>
      <c r="H32"/>
      <c r="I32"/>
    </row>
    <row r="33" spans="1:10" x14ac:dyDescent="0.25">
      <c r="A33"/>
      <c r="B33"/>
      <c r="C33"/>
      <c r="D33"/>
      <c r="E33"/>
      <c r="F33"/>
      <c r="G33"/>
      <c r="H33"/>
      <c r="I33"/>
    </row>
    <row r="34" spans="1:10" ht="18" customHeight="1" x14ac:dyDescent="0.25">
      <c r="A34"/>
      <c r="B34"/>
      <c r="C34"/>
      <c r="D34"/>
      <c r="E34"/>
      <c r="F34"/>
      <c r="G34"/>
      <c r="H34"/>
      <c r="I34"/>
      <c r="J34" s="20"/>
    </row>
    <row r="35" spans="1:10" ht="18" customHeight="1" x14ac:dyDescent="0.25">
      <c r="A35"/>
      <c r="B35"/>
      <c r="C35"/>
      <c r="D35"/>
      <c r="E35"/>
      <c r="F35"/>
      <c r="G35"/>
      <c r="H35"/>
      <c r="I35"/>
    </row>
    <row r="36" spans="1:10" ht="18" customHeight="1" x14ac:dyDescent="0.25">
      <c r="A36"/>
      <c r="B36"/>
      <c r="C36"/>
      <c r="D36"/>
      <c r="E36"/>
      <c r="F36"/>
      <c r="G36"/>
      <c r="H36"/>
      <c r="I36"/>
    </row>
    <row r="37" spans="1:10" ht="18" customHeight="1" x14ac:dyDescent="0.25">
      <c r="A37"/>
      <c r="B37"/>
      <c r="C37"/>
      <c r="D37"/>
      <c r="E37"/>
      <c r="F37"/>
      <c r="G37"/>
      <c r="H37"/>
      <c r="I37"/>
    </row>
    <row r="38" spans="1:10" ht="18" customHeight="1" x14ac:dyDescent="0.25">
      <c r="A38"/>
      <c r="B38"/>
      <c r="C38"/>
      <c r="D38"/>
      <c r="E38"/>
      <c r="F38"/>
      <c r="G38"/>
      <c r="H38"/>
      <c r="I38"/>
    </row>
    <row r="39" spans="1:10" ht="18" customHeight="1" x14ac:dyDescent="0.25">
      <c r="A39"/>
      <c r="B39"/>
      <c r="C39"/>
      <c r="D39"/>
      <c r="E39"/>
      <c r="F39"/>
      <c r="G39"/>
      <c r="H39"/>
      <c r="I39"/>
    </row>
    <row r="40" spans="1:10" ht="18" customHeight="1" x14ac:dyDescent="0.25">
      <c r="A40"/>
      <c r="B40"/>
      <c r="C40"/>
      <c r="D40"/>
      <c r="E40"/>
      <c r="F40"/>
      <c r="G40"/>
      <c r="H40"/>
      <c r="I40"/>
    </row>
    <row r="41" spans="1:10" ht="18" customHeight="1" x14ac:dyDescent="0.25">
      <c r="A41"/>
      <c r="B41"/>
      <c r="C41"/>
      <c r="D41"/>
      <c r="E41"/>
      <c r="F41"/>
      <c r="G41"/>
      <c r="H41"/>
      <c r="I41"/>
    </row>
    <row r="42" spans="1:10" ht="18" customHeight="1" x14ac:dyDescent="0.25">
      <c r="A42"/>
      <c r="B42"/>
      <c r="C42"/>
      <c r="D42"/>
      <c r="E42"/>
      <c r="F42"/>
      <c r="G42"/>
      <c r="H42"/>
      <c r="I42"/>
    </row>
    <row r="43" spans="1:10" ht="18" customHeight="1" x14ac:dyDescent="0.25">
      <c r="A43"/>
      <c r="B43"/>
      <c r="C43"/>
      <c r="D43"/>
      <c r="E43"/>
      <c r="F43"/>
      <c r="G43"/>
      <c r="H43"/>
      <c r="I43"/>
    </row>
    <row r="44" spans="1:10" ht="18" customHeight="1" x14ac:dyDescent="0.25">
      <c r="A44"/>
      <c r="B44"/>
      <c r="C44"/>
      <c r="D44"/>
      <c r="E44"/>
      <c r="F44"/>
      <c r="G44"/>
      <c r="H44"/>
      <c r="I44"/>
    </row>
    <row r="45" spans="1:10" ht="18" customHeight="1" x14ac:dyDescent="0.25">
      <c r="A45"/>
      <c r="B45"/>
      <c r="C45"/>
      <c r="D45"/>
      <c r="E45"/>
      <c r="F45"/>
      <c r="G45"/>
      <c r="H45"/>
      <c r="I45"/>
    </row>
    <row r="46" spans="1:10" ht="18" customHeight="1" x14ac:dyDescent="0.25">
      <c r="A46"/>
      <c r="B46"/>
      <c r="C46"/>
      <c r="D46"/>
      <c r="E46"/>
      <c r="F46"/>
      <c r="G46"/>
      <c r="H46"/>
      <c r="I46"/>
    </row>
    <row r="47" spans="1:10" ht="18" customHeight="1" x14ac:dyDescent="0.25">
      <c r="A47"/>
      <c r="B47"/>
      <c r="C47"/>
      <c r="D47"/>
      <c r="E47"/>
      <c r="F47"/>
      <c r="G47"/>
      <c r="H47"/>
      <c r="I47"/>
    </row>
    <row r="48" spans="1:10" ht="18" customHeight="1" x14ac:dyDescent="0.25">
      <c r="A48"/>
      <c r="B48"/>
      <c r="C48"/>
      <c r="D48"/>
      <c r="E48"/>
      <c r="F48"/>
      <c r="G48"/>
      <c r="H48"/>
      <c r="I48"/>
    </row>
    <row r="50" spans="1:9" x14ac:dyDescent="0.25">
      <c r="A50"/>
      <c r="B50"/>
      <c r="C50"/>
      <c r="D50"/>
      <c r="E50"/>
      <c r="F50"/>
      <c r="G50"/>
      <c r="H50"/>
      <c r="I50"/>
    </row>
    <row r="51" spans="1:9" x14ac:dyDescent="0.25">
      <c r="A51"/>
      <c r="B51"/>
      <c r="C51"/>
      <c r="D51"/>
      <c r="E51"/>
      <c r="F51"/>
      <c r="G51"/>
      <c r="H51"/>
      <c r="I51"/>
    </row>
    <row r="52" spans="1:9" x14ac:dyDescent="0.25">
      <c r="A52"/>
      <c r="B52"/>
      <c r="C52"/>
      <c r="D52"/>
      <c r="E52"/>
      <c r="F52"/>
      <c r="G52"/>
      <c r="H52"/>
      <c r="I52"/>
    </row>
    <row r="53" spans="1:9" x14ac:dyDescent="0.25">
      <c r="A53"/>
      <c r="B53"/>
      <c r="C53"/>
      <c r="D53"/>
      <c r="E53"/>
      <c r="F53"/>
      <c r="G53"/>
      <c r="H53"/>
      <c r="I53"/>
    </row>
    <row r="54" spans="1:9" x14ac:dyDescent="0.25">
      <c r="A54"/>
      <c r="B54"/>
      <c r="C54"/>
      <c r="D54"/>
      <c r="E54"/>
      <c r="F54"/>
      <c r="G54"/>
      <c r="H54"/>
      <c r="I54"/>
    </row>
    <row r="55" spans="1:9" x14ac:dyDescent="0.25">
      <c r="A55"/>
      <c r="B55"/>
      <c r="C55"/>
      <c r="D55"/>
      <c r="E55"/>
      <c r="F55"/>
      <c r="G55"/>
      <c r="H55"/>
      <c r="I55"/>
    </row>
    <row r="56" spans="1:9" x14ac:dyDescent="0.25">
      <c r="A56"/>
      <c r="B56"/>
      <c r="C56"/>
      <c r="D56"/>
      <c r="E56"/>
      <c r="F56"/>
      <c r="G56"/>
      <c r="H56"/>
      <c r="I56"/>
    </row>
    <row r="57" spans="1:9" x14ac:dyDescent="0.25">
      <c r="A57"/>
      <c r="B57"/>
      <c r="C57"/>
      <c r="D57"/>
      <c r="E57"/>
      <c r="F57"/>
      <c r="G57"/>
      <c r="H57"/>
      <c r="I57"/>
    </row>
    <row r="59" spans="1:9" x14ac:dyDescent="0.25">
      <c r="A59"/>
      <c r="B59"/>
      <c r="C59"/>
      <c r="D59"/>
      <c r="E59"/>
      <c r="F59"/>
      <c r="G59"/>
      <c r="H59"/>
      <c r="I59"/>
    </row>
    <row r="60" spans="1:9" x14ac:dyDescent="0.25">
      <c r="A60"/>
      <c r="B60"/>
      <c r="C60"/>
      <c r="D60"/>
      <c r="E60"/>
      <c r="F60"/>
      <c r="G60"/>
      <c r="H60"/>
      <c r="I60"/>
    </row>
    <row r="61" spans="1:9" x14ac:dyDescent="0.25">
      <c r="A61"/>
      <c r="B61"/>
      <c r="C61"/>
      <c r="D61"/>
      <c r="E61"/>
      <c r="F61"/>
      <c r="G61"/>
      <c r="H61"/>
      <c r="I61"/>
    </row>
    <row r="62" spans="1:9" x14ac:dyDescent="0.25">
      <c r="A62"/>
      <c r="B62"/>
      <c r="C62"/>
      <c r="D62"/>
      <c r="E62"/>
      <c r="F62"/>
      <c r="G62"/>
      <c r="H62"/>
      <c r="I62"/>
    </row>
  </sheetData>
  <mergeCells count="2">
    <mergeCell ref="B5:E5"/>
    <mergeCell ref="H5:K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8"/>
  <sheetViews>
    <sheetView workbookViewId="0">
      <selection activeCell="P27" sqref="P27:Q28"/>
    </sheetView>
  </sheetViews>
  <sheetFormatPr defaultRowHeight="15" x14ac:dyDescent="0.25"/>
  <cols>
    <col min="1" max="1" width="21.453125" style="2" customWidth="1"/>
    <col min="2" max="5" width="8.54296875" style="2" customWidth="1"/>
    <col min="6" max="9" width="8.54296875" customWidth="1"/>
    <col min="255" max="255" width="21.453125" customWidth="1"/>
    <col min="256" max="265" width="8.54296875" customWidth="1"/>
    <col min="511" max="511" width="21.453125" customWidth="1"/>
    <col min="512" max="521" width="8.54296875" customWidth="1"/>
    <col min="767" max="767" width="21.453125" customWidth="1"/>
    <col min="768" max="777" width="8.54296875" customWidth="1"/>
    <col min="1023" max="1023" width="21.453125" customWidth="1"/>
    <col min="1024" max="1033" width="8.54296875" customWidth="1"/>
    <col min="1279" max="1279" width="21.453125" customWidth="1"/>
    <col min="1280" max="1289" width="8.54296875" customWidth="1"/>
    <col min="1535" max="1535" width="21.453125" customWidth="1"/>
    <col min="1536" max="1545" width="8.54296875" customWidth="1"/>
    <col min="1791" max="1791" width="21.453125" customWidth="1"/>
    <col min="1792" max="1801" width="8.54296875" customWidth="1"/>
    <col min="2047" max="2047" width="21.453125" customWidth="1"/>
    <col min="2048" max="2057" width="8.54296875" customWidth="1"/>
    <col min="2303" max="2303" width="21.453125" customWidth="1"/>
    <col min="2304" max="2313" width="8.54296875" customWidth="1"/>
    <col min="2559" max="2559" width="21.453125" customWidth="1"/>
    <col min="2560" max="2569" width="8.54296875" customWidth="1"/>
    <col min="2815" max="2815" width="21.453125" customWidth="1"/>
    <col min="2816" max="2825" width="8.54296875" customWidth="1"/>
    <col min="3071" max="3071" width="21.453125" customWidth="1"/>
    <col min="3072" max="3081" width="8.54296875" customWidth="1"/>
    <col min="3327" max="3327" width="21.453125" customWidth="1"/>
    <col min="3328" max="3337" width="8.54296875" customWidth="1"/>
    <col min="3583" max="3583" width="21.453125" customWidth="1"/>
    <col min="3584" max="3593" width="8.54296875" customWidth="1"/>
    <col min="3839" max="3839" width="21.453125" customWidth="1"/>
    <col min="3840" max="3849" width="8.54296875" customWidth="1"/>
    <col min="4095" max="4095" width="21.453125" customWidth="1"/>
    <col min="4096" max="4105" width="8.54296875" customWidth="1"/>
    <col min="4351" max="4351" width="21.453125" customWidth="1"/>
    <col min="4352" max="4361" width="8.54296875" customWidth="1"/>
    <col min="4607" max="4607" width="21.453125" customWidth="1"/>
    <col min="4608" max="4617" width="8.54296875" customWidth="1"/>
    <col min="4863" max="4863" width="21.453125" customWidth="1"/>
    <col min="4864" max="4873" width="8.54296875" customWidth="1"/>
    <col min="5119" max="5119" width="21.453125" customWidth="1"/>
    <col min="5120" max="5129" width="8.54296875" customWidth="1"/>
    <col min="5375" max="5375" width="21.453125" customWidth="1"/>
    <col min="5376" max="5385" width="8.54296875" customWidth="1"/>
    <col min="5631" max="5631" width="21.453125" customWidth="1"/>
    <col min="5632" max="5641" width="8.54296875" customWidth="1"/>
    <col min="5887" max="5887" width="21.453125" customWidth="1"/>
    <col min="5888" max="5897" width="8.54296875" customWidth="1"/>
    <col min="6143" max="6143" width="21.453125" customWidth="1"/>
    <col min="6144" max="6153" width="8.54296875" customWidth="1"/>
    <col min="6399" max="6399" width="21.453125" customWidth="1"/>
    <col min="6400" max="6409" width="8.54296875" customWidth="1"/>
    <col min="6655" max="6655" width="21.453125" customWidth="1"/>
    <col min="6656" max="6665" width="8.54296875" customWidth="1"/>
    <col min="6911" max="6911" width="21.453125" customWidth="1"/>
    <col min="6912" max="6921" width="8.54296875" customWidth="1"/>
    <col min="7167" max="7167" width="21.453125" customWidth="1"/>
    <col min="7168" max="7177" width="8.54296875" customWidth="1"/>
    <col min="7423" max="7423" width="21.453125" customWidth="1"/>
    <col min="7424" max="7433" width="8.54296875" customWidth="1"/>
    <col min="7679" max="7679" width="21.453125" customWidth="1"/>
    <col min="7680" max="7689" width="8.54296875" customWidth="1"/>
    <col min="7935" max="7935" width="21.453125" customWidth="1"/>
    <col min="7936" max="7945" width="8.54296875" customWidth="1"/>
    <col min="8191" max="8191" width="21.453125" customWidth="1"/>
    <col min="8192" max="8201" width="8.54296875" customWidth="1"/>
    <col min="8447" max="8447" width="21.453125" customWidth="1"/>
    <col min="8448" max="8457" width="8.54296875" customWidth="1"/>
    <col min="8703" max="8703" width="21.453125" customWidth="1"/>
    <col min="8704" max="8713" width="8.54296875" customWidth="1"/>
    <col min="8959" max="8959" width="21.453125" customWidth="1"/>
    <col min="8960" max="8969" width="8.54296875" customWidth="1"/>
    <col min="9215" max="9215" width="21.453125" customWidth="1"/>
    <col min="9216" max="9225" width="8.54296875" customWidth="1"/>
    <col min="9471" max="9471" width="21.453125" customWidth="1"/>
    <col min="9472" max="9481" width="8.54296875" customWidth="1"/>
    <col min="9727" max="9727" width="21.453125" customWidth="1"/>
    <col min="9728" max="9737" width="8.54296875" customWidth="1"/>
    <col min="9983" max="9983" width="21.453125" customWidth="1"/>
    <col min="9984" max="9993" width="8.54296875" customWidth="1"/>
    <col min="10239" max="10239" width="21.453125" customWidth="1"/>
    <col min="10240" max="10249" width="8.54296875" customWidth="1"/>
    <col min="10495" max="10495" width="21.453125" customWidth="1"/>
    <col min="10496" max="10505" width="8.54296875" customWidth="1"/>
    <col min="10751" max="10751" width="21.453125" customWidth="1"/>
    <col min="10752" max="10761" width="8.54296875" customWidth="1"/>
    <col min="11007" max="11007" width="21.453125" customWidth="1"/>
    <col min="11008" max="11017" width="8.54296875" customWidth="1"/>
    <col min="11263" max="11263" width="21.453125" customWidth="1"/>
    <col min="11264" max="11273" width="8.54296875" customWidth="1"/>
    <col min="11519" max="11519" width="21.453125" customWidth="1"/>
    <col min="11520" max="11529" width="8.54296875" customWidth="1"/>
    <col min="11775" max="11775" width="21.453125" customWidth="1"/>
    <col min="11776" max="11785" width="8.54296875" customWidth="1"/>
    <col min="12031" max="12031" width="21.453125" customWidth="1"/>
    <col min="12032" max="12041" width="8.54296875" customWidth="1"/>
    <col min="12287" max="12287" width="21.453125" customWidth="1"/>
    <col min="12288" max="12297" width="8.54296875" customWidth="1"/>
    <col min="12543" max="12543" width="21.453125" customWidth="1"/>
    <col min="12544" max="12553" width="8.54296875" customWidth="1"/>
    <col min="12799" max="12799" width="21.453125" customWidth="1"/>
    <col min="12800" max="12809" width="8.54296875" customWidth="1"/>
    <col min="13055" max="13055" width="21.453125" customWidth="1"/>
    <col min="13056" max="13065" width="8.54296875" customWidth="1"/>
    <col min="13311" max="13311" width="21.453125" customWidth="1"/>
    <col min="13312" max="13321" width="8.54296875" customWidth="1"/>
    <col min="13567" max="13567" width="21.453125" customWidth="1"/>
    <col min="13568" max="13577" width="8.54296875" customWidth="1"/>
    <col min="13823" max="13823" width="21.453125" customWidth="1"/>
    <col min="13824" max="13833" width="8.54296875" customWidth="1"/>
    <col min="14079" max="14079" width="21.453125" customWidth="1"/>
    <col min="14080" max="14089" width="8.54296875" customWidth="1"/>
    <col min="14335" max="14335" width="21.453125" customWidth="1"/>
    <col min="14336" max="14345" width="8.54296875" customWidth="1"/>
    <col min="14591" max="14591" width="21.453125" customWidth="1"/>
    <col min="14592" max="14601" width="8.54296875" customWidth="1"/>
    <col min="14847" max="14847" width="21.453125" customWidth="1"/>
    <col min="14848" max="14857" width="8.54296875" customWidth="1"/>
    <col min="15103" max="15103" width="21.453125" customWidth="1"/>
    <col min="15104" max="15113" width="8.54296875" customWidth="1"/>
    <col min="15359" max="15359" width="21.453125" customWidth="1"/>
    <col min="15360" max="15369" width="8.54296875" customWidth="1"/>
    <col min="15615" max="15615" width="21.453125" customWidth="1"/>
    <col min="15616" max="15625" width="8.54296875" customWidth="1"/>
    <col min="15871" max="15871" width="21.453125" customWidth="1"/>
    <col min="15872" max="15881" width="8.54296875" customWidth="1"/>
    <col min="16127" max="16127" width="21.453125" customWidth="1"/>
    <col min="16128" max="16137" width="8.54296875" customWidth="1"/>
  </cols>
  <sheetData>
    <row r="2" spans="1:17" ht="15.6" x14ac:dyDescent="0.25">
      <c r="A2" s="1" t="s">
        <v>0</v>
      </c>
    </row>
    <row r="3" spans="1:17" ht="13.5" customHeight="1" x14ac:dyDescent="0.25"/>
    <row r="4" spans="1:17" ht="13.5" customHeight="1" x14ac:dyDescent="0.25">
      <c r="A4" s="3" t="s">
        <v>1</v>
      </c>
    </row>
    <row r="5" spans="1:17" ht="13.5" customHeight="1" x14ac:dyDescent="0.25"/>
    <row r="6" spans="1:17" ht="13.5" customHeight="1" x14ac:dyDescent="0.25">
      <c r="A6" s="4"/>
      <c r="B6" s="184" t="s">
        <v>2</v>
      </c>
      <c r="C6" s="184"/>
      <c r="D6" s="184" t="s">
        <v>3</v>
      </c>
      <c r="E6" s="184"/>
      <c r="F6" s="184" t="s">
        <v>4</v>
      </c>
      <c r="G6" s="184"/>
      <c r="H6" s="184" t="s">
        <v>5</v>
      </c>
      <c r="I6" s="184"/>
      <c r="J6" s="184" t="s">
        <v>6</v>
      </c>
      <c r="K6" s="184"/>
      <c r="L6" s="184" t="s">
        <v>154</v>
      </c>
      <c r="M6" s="184"/>
      <c r="N6" s="184" t="s">
        <v>173</v>
      </c>
      <c r="O6" s="184"/>
      <c r="P6" s="184" t="s">
        <v>175</v>
      </c>
      <c r="Q6" s="184"/>
    </row>
    <row r="7" spans="1:17" ht="13.5" customHeight="1" x14ac:dyDescent="0.25">
      <c r="A7" s="5"/>
      <c r="B7" s="168" t="s">
        <v>17</v>
      </c>
      <c r="C7" s="168" t="s">
        <v>7</v>
      </c>
      <c r="D7" s="168" t="s">
        <v>17</v>
      </c>
      <c r="E7" s="168" t="s">
        <v>7</v>
      </c>
      <c r="F7" s="168" t="s">
        <v>17</v>
      </c>
      <c r="G7" s="168" t="s">
        <v>7</v>
      </c>
      <c r="H7" s="168" t="s">
        <v>17</v>
      </c>
      <c r="I7" s="168" t="s">
        <v>7</v>
      </c>
      <c r="J7" s="168" t="s">
        <v>17</v>
      </c>
      <c r="K7" s="168" t="s">
        <v>7</v>
      </c>
      <c r="L7" s="168" t="s">
        <v>17</v>
      </c>
      <c r="M7" s="168" t="s">
        <v>7</v>
      </c>
      <c r="N7" s="168" t="s">
        <v>17</v>
      </c>
      <c r="O7" s="168" t="s">
        <v>7</v>
      </c>
      <c r="P7" s="181" t="s">
        <v>176</v>
      </c>
      <c r="Q7" s="181" t="s">
        <v>7</v>
      </c>
    </row>
    <row r="8" spans="1:17" ht="13.5" customHeight="1" x14ac:dyDescent="0.25">
      <c r="A8" s="6" t="s">
        <v>8</v>
      </c>
      <c r="B8" s="7">
        <v>65319</v>
      </c>
      <c r="C8" s="8">
        <f>B8/B$13</f>
        <v>0.66067545288114338</v>
      </c>
      <c r="D8" s="7">
        <v>72314</v>
      </c>
      <c r="E8" s="8">
        <f>D8/D$13</f>
        <v>0.66117470650623555</v>
      </c>
      <c r="F8" s="7">
        <v>69397</v>
      </c>
      <c r="G8" s="8">
        <f>F8/F$13</f>
        <v>0.68076987217845963</v>
      </c>
      <c r="H8" s="7">
        <v>63078</v>
      </c>
      <c r="I8" s="8">
        <f>H8/H$13</f>
        <v>0.67453001689586589</v>
      </c>
      <c r="J8" s="7">
        <v>76526</v>
      </c>
      <c r="K8" s="8">
        <f>J8/J$13</f>
        <v>0.69938493314689409</v>
      </c>
      <c r="L8" s="7">
        <v>88359</v>
      </c>
      <c r="M8" s="8">
        <v>0.68465096817685211</v>
      </c>
      <c r="N8" s="7">
        <v>86067</v>
      </c>
      <c r="O8" s="8">
        <v>0.68998773419274151</v>
      </c>
      <c r="P8" s="7">
        <v>83084</v>
      </c>
      <c r="Q8" s="8">
        <v>0.70743503286672793</v>
      </c>
    </row>
    <row r="9" spans="1:17" ht="13.5" customHeight="1" x14ac:dyDescent="0.25">
      <c r="A9" s="9" t="s">
        <v>9</v>
      </c>
      <c r="B9" s="7">
        <v>28183</v>
      </c>
      <c r="C9" s="8">
        <f>B9/B$13</f>
        <v>0.28505972670355123</v>
      </c>
      <c r="D9" s="7">
        <v>31196</v>
      </c>
      <c r="E9" s="8">
        <f>D9/D$13</f>
        <v>0.28522839483597262</v>
      </c>
      <c r="F9" s="7">
        <v>27559</v>
      </c>
      <c r="G9" s="8">
        <f>F9/F$13</f>
        <v>0.27034795318769067</v>
      </c>
      <c r="H9" s="7">
        <v>25365</v>
      </c>
      <c r="I9" s="8">
        <f>H9/H$13</f>
        <v>0.27124280856342364</v>
      </c>
      <c r="J9" s="7">
        <v>27570</v>
      </c>
      <c r="K9" s="8">
        <f>J9/J$13</f>
        <v>0.2519672086200751</v>
      </c>
      <c r="L9" s="7">
        <v>33276</v>
      </c>
      <c r="M9" s="8">
        <v>0.25783955926451102</v>
      </c>
      <c r="N9" s="7">
        <v>31051</v>
      </c>
      <c r="O9" s="8">
        <v>0.24893175240706447</v>
      </c>
      <c r="P9" s="7">
        <v>27742</v>
      </c>
      <c r="Q9" s="8">
        <v>0.23621470658356322</v>
      </c>
    </row>
    <row r="10" spans="1:17" ht="13.5" customHeight="1" x14ac:dyDescent="0.25">
      <c r="A10" s="9" t="s">
        <v>10</v>
      </c>
      <c r="B10" s="7">
        <v>2557</v>
      </c>
      <c r="C10" s="8">
        <f>B10/B$13</f>
        <v>2.5863028108468952E-2</v>
      </c>
      <c r="D10" s="7">
        <v>2248</v>
      </c>
      <c r="E10" s="8">
        <f>D10/D$13</f>
        <v>2.0553706615952894E-2</v>
      </c>
      <c r="F10" s="7">
        <v>1784</v>
      </c>
      <c r="G10" s="8">
        <f>F10/F$13</f>
        <v>1.750066216070395E-2</v>
      </c>
      <c r="H10" s="7">
        <v>1427</v>
      </c>
      <c r="I10" s="8">
        <f>H10/H$13</f>
        <v>1.5259747203627265E-2</v>
      </c>
      <c r="J10" s="7">
        <v>1296</v>
      </c>
      <c r="K10" s="8">
        <f>J10/J$13</f>
        <v>1.1844378033065555E-2</v>
      </c>
      <c r="L10" s="7">
        <v>1473</v>
      </c>
      <c r="M10" s="8">
        <v>1.1413561449592042E-2</v>
      </c>
      <c r="N10" s="7">
        <v>1394</v>
      </c>
      <c r="O10" s="8">
        <v>1.1175513279940995E-2</v>
      </c>
      <c r="P10" s="7">
        <v>1210</v>
      </c>
      <c r="Q10" s="8">
        <v>1.0302782602772386E-2</v>
      </c>
    </row>
    <row r="11" spans="1:17" ht="13.5" customHeight="1" x14ac:dyDescent="0.25">
      <c r="A11" s="9" t="s">
        <v>11</v>
      </c>
      <c r="B11" s="7">
        <v>2761</v>
      </c>
      <c r="C11" s="8">
        <f>B11/B$13</f>
        <v>2.7926406182042542E-2</v>
      </c>
      <c r="D11" s="7">
        <v>3535</v>
      </c>
      <c r="E11" s="8">
        <f>D11/D$13</f>
        <v>3.2320886515744433E-2</v>
      </c>
      <c r="F11" s="7">
        <v>3115</v>
      </c>
      <c r="G11" s="8">
        <f>F11/F$13</f>
        <v>3.0557490263785205E-2</v>
      </c>
      <c r="H11" s="7">
        <v>3601</v>
      </c>
      <c r="I11" s="8">
        <f>H11/H$13</f>
        <v>3.8507603139636845E-2</v>
      </c>
      <c r="J11" s="7">
        <v>3980</v>
      </c>
      <c r="K11" s="8">
        <f>J11/J$13</f>
        <v>3.6373938712655027E-2</v>
      </c>
      <c r="L11" s="7">
        <v>5894</v>
      </c>
      <c r="M11" s="8">
        <v>4.5669742826812958E-2</v>
      </c>
      <c r="N11" s="7">
        <v>6168</v>
      </c>
      <c r="O11" s="8">
        <v>4.944803867336877E-2</v>
      </c>
      <c r="P11" s="7">
        <v>5373</v>
      </c>
      <c r="Q11" s="8">
        <v>4.574946357412895E-2</v>
      </c>
    </row>
    <row r="12" spans="1:17" ht="13.5" customHeight="1" thickBot="1" x14ac:dyDescent="0.3">
      <c r="A12" s="9" t="s">
        <v>12</v>
      </c>
      <c r="B12" s="7">
        <v>47</v>
      </c>
      <c r="C12" s="8">
        <f>B12/B$13</f>
        <v>4.7538612479391506E-4</v>
      </c>
      <c r="D12" s="7">
        <v>79</v>
      </c>
      <c r="E12" s="8">
        <f>D12/D$13</f>
        <v>7.2230552609442997E-4</v>
      </c>
      <c r="F12" s="7">
        <v>84</v>
      </c>
      <c r="G12" s="8">
        <f>F12/F$13</f>
        <v>8.2402220936049996E-4</v>
      </c>
      <c r="H12" s="7">
        <v>43</v>
      </c>
      <c r="I12" s="8">
        <f>H12/H$13</f>
        <v>4.5982419744637165E-4</v>
      </c>
      <c r="J12" s="7">
        <v>47</v>
      </c>
      <c r="K12" s="8">
        <f>J12/J$13</f>
        <v>4.2954148731024774E-4</v>
      </c>
      <c r="L12" s="7">
        <v>55</v>
      </c>
      <c r="M12" s="8">
        <v>4.2616828223188206E-4</v>
      </c>
      <c r="N12" s="7">
        <v>57</v>
      </c>
      <c r="O12" s="8">
        <v>4.5696144688424443E-4</v>
      </c>
      <c r="P12" s="7">
        <v>35</v>
      </c>
      <c r="Q12" s="8">
        <v>2.9801437280746571E-4</v>
      </c>
    </row>
    <row r="13" spans="1:17" ht="13.5" customHeight="1" thickTop="1" thickBot="1" x14ac:dyDescent="0.3">
      <c r="A13" s="10" t="s">
        <v>13</v>
      </c>
      <c r="B13" s="11">
        <f>SUM(B8:B12)</f>
        <v>98867</v>
      </c>
      <c r="C13" s="12"/>
      <c r="D13" s="11">
        <f>SUM(D8:D12)</f>
        <v>109372</v>
      </c>
      <c r="E13" s="12"/>
      <c r="F13" s="11">
        <f>SUM(F8:F12)</f>
        <v>101939</v>
      </c>
      <c r="G13" s="12"/>
      <c r="H13" s="11">
        <f>SUM(H8:H12)</f>
        <v>93514</v>
      </c>
      <c r="I13" s="12"/>
      <c r="J13" s="11">
        <f>SUM(J8:J12)</f>
        <v>109419</v>
      </c>
      <c r="K13" s="12"/>
      <c r="L13" s="11">
        <v>129057</v>
      </c>
      <c r="M13" s="12"/>
      <c r="N13" s="11">
        <v>124737</v>
      </c>
      <c r="O13" s="12"/>
      <c r="P13" s="11">
        <v>117444</v>
      </c>
      <c r="Q13" s="12"/>
    </row>
    <row r="14" spans="1:17" ht="13.5" customHeight="1" thickTop="1" x14ac:dyDescent="0.25">
      <c r="K14" s="13"/>
    </row>
    <row r="15" spans="1:17" ht="13.5" customHeight="1" x14ac:dyDescent="0.25">
      <c r="A15" s="19" t="s">
        <v>14</v>
      </c>
      <c r="H15" s="20"/>
      <c r="I15" s="21"/>
      <c r="J15" s="20"/>
      <c r="K15" s="21"/>
      <c r="L15" s="20"/>
      <c r="M15" s="21"/>
      <c r="N15" s="20"/>
      <c r="O15" s="21"/>
      <c r="P15" s="20"/>
      <c r="Q15" s="21"/>
    </row>
    <row r="16" spans="1:17" ht="13.5" customHeight="1" x14ac:dyDescent="0.25">
      <c r="A16" s="19" t="s">
        <v>15</v>
      </c>
    </row>
    <row r="17" spans="1:17" ht="13.5" customHeight="1" x14ac:dyDescent="0.25">
      <c r="A17" s="19"/>
    </row>
    <row r="18" spans="1:17" ht="13.5" customHeight="1" x14ac:dyDescent="0.25"/>
    <row r="19" spans="1:17" ht="13.5" customHeight="1" x14ac:dyDescent="0.25">
      <c r="A19" s="3" t="s">
        <v>16</v>
      </c>
    </row>
    <row r="20" spans="1:17" ht="13.5" customHeight="1" x14ac:dyDescent="0.25"/>
    <row r="21" spans="1:17" ht="13.5" customHeight="1" x14ac:dyDescent="0.25">
      <c r="B21" s="184" t="s">
        <v>2</v>
      </c>
      <c r="C21" s="184"/>
      <c r="D21" s="184" t="s">
        <v>3</v>
      </c>
      <c r="E21" s="184"/>
      <c r="F21" s="184" t="s">
        <v>4</v>
      </c>
      <c r="G21" s="184"/>
      <c r="H21" s="184" t="s">
        <v>5</v>
      </c>
      <c r="I21" s="184"/>
      <c r="J21" s="184" t="s">
        <v>6</v>
      </c>
      <c r="K21" s="184"/>
      <c r="L21" s="184" t="s">
        <v>154</v>
      </c>
      <c r="M21" s="184"/>
      <c r="N21" s="184" t="s">
        <v>173</v>
      </c>
      <c r="O21" s="184"/>
      <c r="P21" s="184" t="s">
        <v>175</v>
      </c>
      <c r="Q21" s="184"/>
    </row>
    <row r="22" spans="1:17" ht="13.5" customHeight="1" x14ac:dyDescent="0.25">
      <c r="B22" s="164" t="s">
        <v>17</v>
      </c>
      <c r="C22" s="164" t="s">
        <v>7</v>
      </c>
      <c r="D22" s="164" t="s">
        <v>17</v>
      </c>
      <c r="E22" s="164" t="s">
        <v>7</v>
      </c>
      <c r="F22" s="164" t="s">
        <v>17</v>
      </c>
      <c r="G22" s="164" t="s">
        <v>7</v>
      </c>
      <c r="H22" s="23" t="s">
        <v>17</v>
      </c>
      <c r="I22" s="23" t="s">
        <v>7</v>
      </c>
      <c r="J22" s="23" t="s">
        <v>17</v>
      </c>
      <c r="K22" s="23" t="s">
        <v>7</v>
      </c>
      <c r="L22" s="164" t="s">
        <v>17</v>
      </c>
      <c r="M22" s="164" t="s">
        <v>7</v>
      </c>
      <c r="N22" s="168" t="s">
        <v>17</v>
      </c>
      <c r="O22" s="168" t="s">
        <v>7</v>
      </c>
      <c r="P22" s="181" t="s">
        <v>176</v>
      </c>
      <c r="Q22" s="181" t="s">
        <v>7</v>
      </c>
    </row>
    <row r="23" spans="1:17" ht="13.5" customHeight="1" x14ac:dyDescent="0.25">
      <c r="A23" s="24" t="s">
        <v>18</v>
      </c>
      <c r="B23" s="25">
        <v>61677</v>
      </c>
      <c r="C23" s="21">
        <f>B23/$B$25</f>
        <v>0.71797588005215129</v>
      </c>
      <c r="D23" s="25">
        <v>68154</v>
      </c>
      <c r="E23" s="21">
        <f>D23/$D$25</f>
        <v>0.71547497821682393</v>
      </c>
      <c r="F23" s="25">
        <v>66860</v>
      </c>
      <c r="G23" s="21">
        <f>F23/$F$25</f>
        <v>0.73098200424201343</v>
      </c>
      <c r="H23" s="25">
        <v>60853</v>
      </c>
      <c r="I23" s="21">
        <f>H23/$H$25</f>
        <v>0.74061948518225518</v>
      </c>
      <c r="J23" s="25">
        <v>67380</v>
      </c>
      <c r="K23" s="21">
        <f>J23/J$25</f>
        <v>0.74439878032613016</v>
      </c>
      <c r="L23" s="25">
        <v>78773</v>
      </c>
      <c r="M23" s="21">
        <v>0.73548140125485506</v>
      </c>
      <c r="N23" s="25">
        <v>87275</v>
      </c>
      <c r="O23" s="21">
        <v>0.74233635002721832</v>
      </c>
      <c r="P23" s="25">
        <v>84565</v>
      </c>
      <c r="Q23" s="21">
        <v>0.75322882337222763</v>
      </c>
    </row>
    <row r="24" spans="1:17" ht="13.5" customHeight="1" thickBot="1" x14ac:dyDescent="0.3">
      <c r="A24" s="26" t="s">
        <v>19</v>
      </c>
      <c r="B24" s="25">
        <v>24227</v>
      </c>
      <c r="C24" s="21">
        <f>B24/$B$25</f>
        <v>0.28202411994784876</v>
      </c>
      <c r="D24" s="25">
        <v>27103</v>
      </c>
      <c r="E24" s="21">
        <f>D24/$D$25</f>
        <v>0.28452502178317601</v>
      </c>
      <c r="F24" s="25">
        <v>24606</v>
      </c>
      <c r="G24" s="21">
        <f>F24/$F$25</f>
        <v>0.26901799575798657</v>
      </c>
      <c r="H24" s="25">
        <v>21312</v>
      </c>
      <c r="I24" s="21">
        <f>H24/$H$25</f>
        <v>0.25938051481774477</v>
      </c>
      <c r="J24" s="25">
        <v>23136</v>
      </c>
      <c r="K24" s="21">
        <f>J24/J$25</f>
        <v>0.25560121967386984</v>
      </c>
      <c r="L24" s="25">
        <v>28331</v>
      </c>
      <c r="M24" s="21">
        <v>0.26451859874514488</v>
      </c>
      <c r="N24" s="25">
        <v>30293</v>
      </c>
      <c r="O24" s="21">
        <v>0.25766364997278168</v>
      </c>
      <c r="P24" s="25">
        <v>27705</v>
      </c>
      <c r="Q24" s="21">
        <v>0.24677117662777234</v>
      </c>
    </row>
    <row r="25" spans="1:17" ht="13.5" customHeight="1" thickTop="1" thickBot="1" x14ac:dyDescent="0.3">
      <c r="A25" s="27" t="s">
        <v>13</v>
      </c>
      <c r="B25" s="28">
        <f>SUM(B23:B24)</f>
        <v>85904</v>
      </c>
      <c r="C25" s="29"/>
      <c r="D25" s="28">
        <f>SUM(D23:D24)</f>
        <v>95257</v>
      </c>
      <c r="E25" s="29"/>
      <c r="F25" s="28">
        <f>SUM(F23:F24)</f>
        <v>91466</v>
      </c>
      <c r="G25" s="29"/>
      <c r="H25" s="28">
        <f>SUM(H23:H24)</f>
        <v>82165</v>
      </c>
      <c r="I25" s="29"/>
      <c r="J25" s="28">
        <f>SUM(J23:J24)</f>
        <v>90516</v>
      </c>
      <c r="K25" s="29"/>
      <c r="L25" s="28">
        <v>107104</v>
      </c>
      <c r="M25" s="29"/>
      <c r="N25" s="28">
        <v>117568</v>
      </c>
      <c r="O25" s="29"/>
      <c r="P25" s="28">
        <v>112270</v>
      </c>
      <c r="Q25" s="29"/>
    </row>
    <row r="26" spans="1:17" ht="13.5" customHeight="1" thickTop="1" x14ac:dyDescent="0.25">
      <c r="A26" s="30"/>
      <c r="B26" s="17"/>
      <c r="C26" s="18"/>
      <c r="D26" s="18"/>
      <c r="E26" s="18"/>
      <c r="I26" s="20"/>
    </row>
    <row r="27" spans="1:17" ht="13.5" customHeight="1" x14ac:dyDescent="0.25">
      <c r="H27" s="20"/>
      <c r="I27" s="21"/>
      <c r="J27" s="31"/>
    </row>
    <row r="28" spans="1:17" ht="13.5" customHeight="1" x14ac:dyDescent="0.25">
      <c r="A28" s="3" t="s">
        <v>20</v>
      </c>
      <c r="G28" s="20"/>
      <c r="H28" s="20"/>
      <c r="I28" s="20"/>
    </row>
    <row r="29" spans="1:17" ht="13.5" customHeight="1" x14ac:dyDescent="0.25">
      <c r="A29" s="3"/>
      <c r="N29" s="20"/>
      <c r="P29" s="20"/>
    </row>
    <row r="30" spans="1:17" ht="13.5" customHeight="1" x14ac:dyDescent="0.25">
      <c r="N30" s="20"/>
      <c r="P30" s="20"/>
    </row>
    <row r="31" spans="1:17" ht="13.5" customHeight="1" x14ac:dyDescent="0.25">
      <c r="A31" s="32"/>
      <c r="B31" s="184" t="s">
        <v>2</v>
      </c>
      <c r="C31" s="184"/>
      <c r="D31" s="184" t="s">
        <v>3</v>
      </c>
      <c r="E31" s="184"/>
      <c r="F31" s="184" t="s">
        <v>4</v>
      </c>
      <c r="G31" s="184"/>
      <c r="H31" s="184" t="s">
        <v>5</v>
      </c>
      <c r="I31" s="184"/>
      <c r="J31" s="184" t="s">
        <v>6</v>
      </c>
      <c r="K31" s="184"/>
      <c r="L31" s="184" t="s">
        <v>154</v>
      </c>
      <c r="M31" s="184"/>
      <c r="N31" s="184" t="s">
        <v>173</v>
      </c>
      <c r="O31" s="184"/>
      <c r="P31" s="184" t="s">
        <v>175</v>
      </c>
      <c r="Q31" s="184"/>
    </row>
    <row r="32" spans="1:17" ht="13.5" customHeight="1" x14ac:dyDescent="0.25">
      <c r="A32" s="32"/>
      <c r="B32" s="23" t="s">
        <v>17</v>
      </c>
      <c r="C32" s="23" t="s">
        <v>7</v>
      </c>
      <c r="D32" s="23" t="s">
        <v>17</v>
      </c>
      <c r="E32" s="23" t="s">
        <v>7</v>
      </c>
      <c r="F32" s="23" t="s">
        <v>17</v>
      </c>
      <c r="G32" s="23" t="s">
        <v>7</v>
      </c>
      <c r="H32" s="23" t="s">
        <v>17</v>
      </c>
      <c r="I32" s="23" t="s">
        <v>7</v>
      </c>
      <c r="J32" s="23" t="s">
        <v>17</v>
      </c>
      <c r="K32" s="23" t="s">
        <v>7</v>
      </c>
      <c r="L32" s="164" t="s">
        <v>17</v>
      </c>
      <c r="M32" s="164" t="s">
        <v>7</v>
      </c>
      <c r="N32" s="168" t="s">
        <v>17</v>
      </c>
      <c r="O32" s="168" t="s">
        <v>7</v>
      </c>
      <c r="P32" s="181" t="s">
        <v>17</v>
      </c>
      <c r="Q32" s="181" t="s">
        <v>7</v>
      </c>
    </row>
    <row r="33" spans="1:17" ht="39" customHeight="1" x14ac:dyDescent="0.25">
      <c r="A33" s="33" t="s">
        <v>21</v>
      </c>
      <c r="B33" s="25">
        <v>17735</v>
      </c>
      <c r="C33" s="34">
        <f t="shared" ref="C33:E43" si="0">B33/B$44</f>
        <v>0.20645138759545539</v>
      </c>
      <c r="D33" s="25">
        <v>20165</v>
      </c>
      <c r="E33" s="34">
        <f t="shared" si="0"/>
        <v>0.21169047943983119</v>
      </c>
      <c r="F33" s="25">
        <v>18139</v>
      </c>
      <c r="G33" s="34">
        <f t="shared" ref="G33:G43" si="1">F33/F$44</f>
        <v>0.19831412765399165</v>
      </c>
      <c r="H33" s="25">
        <v>15341</v>
      </c>
      <c r="I33" s="34">
        <f t="shared" ref="I33:I43" si="2">H33/H$44</f>
        <v>0.18670966956733404</v>
      </c>
      <c r="J33" s="25">
        <v>16189</v>
      </c>
      <c r="K33" s="34">
        <f t="shared" ref="K33:K43" si="3">J33/J$44</f>
        <v>0.17885235759423748</v>
      </c>
      <c r="L33" s="25">
        <v>19444</v>
      </c>
      <c r="M33" s="34">
        <v>0.18154317299073797</v>
      </c>
      <c r="N33" s="25">
        <v>20015</v>
      </c>
      <c r="O33" s="34">
        <v>0.17024190255851931</v>
      </c>
      <c r="P33" s="25">
        <v>17735</v>
      </c>
      <c r="Q33" s="34">
        <v>0.1579674000178142</v>
      </c>
    </row>
    <row r="34" spans="1:17" ht="13.5" customHeight="1" x14ac:dyDescent="0.25">
      <c r="A34" s="35" t="s">
        <v>22</v>
      </c>
      <c r="B34" s="36">
        <v>9642</v>
      </c>
      <c r="C34" s="37">
        <f t="shared" si="0"/>
        <v>0.1122415719873347</v>
      </c>
      <c r="D34" s="36">
        <v>11000</v>
      </c>
      <c r="E34" s="37">
        <f t="shared" si="0"/>
        <v>0.11547707780005668</v>
      </c>
      <c r="F34" s="36">
        <v>10290</v>
      </c>
      <c r="G34" s="37">
        <f t="shared" si="1"/>
        <v>0.11250081997682199</v>
      </c>
      <c r="H34" s="36">
        <v>9124</v>
      </c>
      <c r="I34" s="37">
        <f t="shared" si="2"/>
        <v>0.11104484877989411</v>
      </c>
      <c r="J34" s="38">
        <v>10110</v>
      </c>
      <c r="K34" s="37">
        <f t="shared" si="3"/>
        <v>0.11169296036059922</v>
      </c>
      <c r="L34" s="38">
        <v>12119</v>
      </c>
      <c r="M34" s="37">
        <v>0.11315170301762772</v>
      </c>
      <c r="N34" s="38">
        <v>13124</v>
      </c>
      <c r="O34" s="37">
        <v>0.11162901469787698</v>
      </c>
      <c r="P34" s="38">
        <v>12338</v>
      </c>
      <c r="Q34" s="37">
        <v>0.10989578694219293</v>
      </c>
    </row>
    <row r="35" spans="1:17" ht="13.5" customHeight="1" x14ac:dyDescent="0.25">
      <c r="A35" s="32" t="s">
        <v>23</v>
      </c>
      <c r="B35" s="39">
        <v>3067</v>
      </c>
      <c r="C35" s="34">
        <f t="shared" si="0"/>
        <v>3.5702644812814308E-2</v>
      </c>
      <c r="D35" s="39">
        <v>3140</v>
      </c>
      <c r="E35" s="34">
        <f t="shared" si="0"/>
        <v>3.2963456753834365E-2</v>
      </c>
      <c r="F35" s="39">
        <v>3030</v>
      </c>
      <c r="G35" s="34">
        <f t="shared" si="1"/>
        <v>3.3127063608335339E-2</v>
      </c>
      <c r="H35" s="39">
        <v>2741</v>
      </c>
      <c r="I35" s="34">
        <f t="shared" si="2"/>
        <v>3.3359703036572749E-2</v>
      </c>
      <c r="J35" s="25">
        <v>3397</v>
      </c>
      <c r="K35" s="34">
        <f t="shared" si="3"/>
        <v>3.752927659198374E-2</v>
      </c>
      <c r="L35" s="25">
        <v>4229</v>
      </c>
      <c r="M35" s="34">
        <v>3.9484986555123995E-2</v>
      </c>
      <c r="N35" s="25">
        <v>4901</v>
      </c>
      <c r="O35" s="34">
        <v>4.1686513336962439E-2</v>
      </c>
      <c r="P35" s="25">
        <v>4340</v>
      </c>
      <c r="Q35" s="34">
        <v>3.8656809477153289E-2</v>
      </c>
    </row>
    <row r="36" spans="1:17" ht="13.5" customHeight="1" x14ac:dyDescent="0.25">
      <c r="A36" s="32" t="s">
        <v>24</v>
      </c>
      <c r="B36" s="39">
        <v>227</v>
      </c>
      <c r="C36" s="34">
        <f t="shared" si="0"/>
        <v>2.6424846340100576E-3</v>
      </c>
      <c r="D36" s="39">
        <v>249</v>
      </c>
      <c r="E36" s="34">
        <f t="shared" si="0"/>
        <v>2.6139811247467377E-3</v>
      </c>
      <c r="F36" s="39">
        <v>185</v>
      </c>
      <c r="G36" s="34">
        <f t="shared" si="1"/>
        <v>2.022609494238296E-3</v>
      </c>
      <c r="H36" s="39">
        <v>128</v>
      </c>
      <c r="I36" s="34">
        <f t="shared" si="2"/>
        <v>1.557840929836305E-3</v>
      </c>
      <c r="J36" s="25">
        <v>137</v>
      </c>
      <c r="K36" s="34">
        <f t="shared" si="3"/>
        <v>1.5135445667064386E-3</v>
      </c>
      <c r="L36" s="25">
        <v>143</v>
      </c>
      <c r="M36" s="34">
        <v>1.3351508813863162E-3</v>
      </c>
      <c r="N36" s="25">
        <v>151</v>
      </c>
      <c r="O36" s="34">
        <v>1.2843630919978225E-3</v>
      </c>
      <c r="P36" s="25">
        <v>192</v>
      </c>
      <c r="Q36" s="34">
        <v>1.7101629999109291E-3</v>
      </c>
    </row>
    <row r="37" spans="1:17" ht="13.5" customHeight="1" x14ac:dyDescent="0.25">
      <c r="A37" s="32" t="s">
        <v>25</v>
      </c>
      <c r="B37" s="39">
        <v>2058</v>
      </c>
      <c r="C37" s="34">
        <f t="shared" si="0"/>
        <v>2.3956975228161669E-2</v>
      </c>
      <c r="D37" s="39">
        <v>2474</v>
      </c>
      <c r="E37" s="34">
        <f t="shared" si="0"/>
        <v>2.5971844588849113E-2</v>
      </c>
      <c r="F37" s="39">
        <v>2281</v>
      </c>
      <c r="G37" s="34">
        <f t="shared" si="1"/>
        <v>2.4938228412743534E-2</v>
      </c>
      <c r="H37" s="39">
        <v>2175</v>
      </c>
      <c r="I37" s="34">
        <f t="shared" si="2"/>
        <v>2.6471125174952839E-2</v>
      </c>
      <c r="J37" s="25">
        <v>2349</v>
      </c>
      <c r="K37" s="34">
        <f t="shared" si="3"/>
        <v>2.5951213045207477E-2</v>
      </c>
      <c r="L37" s="25">
        <v>3076</v>
      </c>
      <c r="M37" s="34">
        <v>2.8719749028981178E-2</v>
      </c>
      <c r="N37" s="25">
        <v>3423</v>
      </c>
      <c r="O37" s="34">
        <v>2.9115065323897658E-2</v>
      </c>
      <c r="P37" s="25">
        <v>3629</v>
      </c>
      <c r="Q37" s="34">
        <v>3.2323862118108129E-2</v>
      </c>
    </row>
    <row r="38" spans="1:17" ht="13.5" customHeight="1" thickBot="1" x14ac:dyDescent="0.3">
      <c r="A38" s="32" t="s">
        <v>26</v>
      </c>
      <c r="B38" s="39">
        <v>1140</v>
      </c>
      <c r="C38" s="34">
        <f t="shared" si="0"/>
        <v>1.3270627677407339E-2</v>
      </c>
      <c r="D38" s="39">
        <v>1075</v>
      </c>
      <c r="E38" s="34">
        <f t="shared" si="0"/>
        <v>1.1285259875914631E-2</v>
      </c>
      <c r="F38" s="39">
        <v>971</v>
      </c>
      <c r="G38" s="34">
        <f t="shared" si="1"/>
        <v>1.061596658867776E-2</v>
      </c>
      <c r="H38" s="39">
        <v>927</v>
      </c>
      <c r="I38" s="34">
        <f t="shared" si="2"/>
        <v>1.1282176109048865E-2</v>
      </c>
      <c r="J38" s="25">
        <v>1064</v>
      </c>
      <c r="K38" s="34">
        <f t="shared" si="3"/>
        <v>1.1754827875734676E-2</v>
      </c>
      <c r="L38" s="25">
        <v>1439</v>
      </c>
      <c r="M38" s="34">
        <v>1.3435539288915447E-2</v>
      </c>
      <c r="N38" s="25">
        <v>1803</v>
      </c>
      <c r="O38" s="34">
        <v>1.5335805661404463E-2</v>
      </c>
      <c r="P38" s="25">
        <v>1809</v>
      </c>
      <c r="Q38" s="34">
        <v>1.6112942014785785E-2</v>
      </c>
    </row>
    <row r="39" spans="1:17" ht="13.5" customHeight="1" thickTop="1" thickBot="1" x14ac:dyDescent="0.3">
      <c r="A39" s="40" t="s">
        <v>27</v>
      </c>
      <c r="B39" s="28">
        <f>SUM(B33:B38)-B34</f>
        <v>24227</v>
      </c>
      <c r="C39" s="41">
        <f t="shared" si="0"/>
        <v>0.28202411994784876</v>
      </c>
      <c r="D39" s="28">
        <f>SUM(D33:D38)-D34</f>
        <v>27103</v>
      </c>
      <c r="E39" s="41">
        <f t="shared" si="0"/>
        <v>0.28452502178317601</v>
      </c>
      <c r="F39" s="28">
        <f>SUM(F33:F38)-F34</f>
        <v>24606</v>
      </c>
      <c r="G39" s="41">
        <f t="shared" si="1"/>
        <v>0.26901799575798657</v>
      </c>
      <c r="H39" s="28">
        <f>SUM(H33:H38)-H34</f>
        <v>21312</v>
      </c>
      <c r="I39" s="41">
        <f t="shared" si="2"/>
        <v>0.25938051481774477</v>
      </c>
      <c r="J39" s="28">
        <f>SUM(J33:J38)-J34</f>
        <v>23136</v>
      </c>
      <c r="K39" s="41">
        <f t="shared" si="3"/>
        <v>0.25560121967386984</v>
      </c>
      <c r="L39" s="28">
        <v>28331</v>
      </c>
      <c r="M39" s="41">
        <v>0.26451859874514488</v>
      </c>
      <c r="N39" s="28">
        <v>30293</v>
      </c>
      <c r="O39" s="41">
        <v>0.25766364997278168</v>
      </c>
      <c r="P39" s="28">
        <v>27705</v>
      </c>
      <c r="Q39" s="41">
        <v>0.24677117662777234</v>
      </c>
    </row>
    <row r="40" spans="1:17" ht="13.5" customHeight="1" thickTop="1" x14ac:dyDescent="0.25">
      <c r="A40" s="42" t="s">
        <v>28</v>
      </c>
      <c r="B40" s="39">
        <v>54484</v>
      </c>
      <c r="C40" s="34">
        <f t="shared" si="0"/>
        <v>0.63424287576829952</v>
      </c>
      <c r="D40" s="39">
        <v>60352</v>
      </c>
      <c r="E40" s="34">
        <f t="shared" si="0"/>
        <v>0.63357023630809284</v>
      </c>
      <c r="F40" s="39">
        <v>60338</v>
      </c>
      <c r="G40" s="34">
        <f t="shared" si="1"/>
        <v>0.65967681980189363</v>
      </c>
      <c r="H40" s="39">
        <v>54745</v>
      </c>
      <c r="I40" s="34">
        <f t="shared" si="2"/>
        <v>0.66628126331162907</v>
      </c>
      <c r="J40" s="25">
        <v>60675</v>
      </c>
      <c r="K40" s="34">
        <f t="shared" si="3"/>
        <v>0.67032347872199394</v>
      </c>
      <c r="L40" s="25">
        <v>71115</v>
      </c>
      <c r="M40" s="34">
        <v>0.66398080370481027</v>
      </c>
      <c r="N40" s="25">
        <v>78004</v>
      </c>
      <c r="O40" s="34">
        <v>0.66347985846488844</v>
      </c>
      <c r="P40" s="25">
        <v>75214</v>
      </c>
      <c r="Q40" s="34">
        <v>0.66993854101719075</v>
      </c>
    </row>
    <row r="41" spans="1:17" ht="13.5" customHeight="1" x14ac:dyDescent="0.25">
      <c r="A41" s="42" t="s">
        <v>29</v>
      </c>
      <c r="B41" s="39">
        <v>7069</v>
      </c>
      <c r="C41" s="34">
        <f t="shared" si="0"/>
        <v>8.2289532501396909E-2</v>
      </c>
      <c r="D41" s="39">
        <v>7685</v>
      </c>
      <c r="E41" s="34">
        <f t="shared" si="0"/>
        <v>8.0676485717585053E-2</v>
      </c>
      <c r="F41" s="39">
        <v>6353</v>
      </c>
      <c r="G41" s="34">
        <f t="shared" si="1"/>
        <v>6.9457503334572415E-2</v>
      </c>
      <c r="H41" s="39">
        <v>5994</v>
      </c>
      <c r="I41" s="34">
        <f t="shared" si="2"/>
        <v>7.2950769792490724E-2</v>
      </c>
      <c r="J41" s="25">
        <v>6585</v>
      </c>
      <c r="K41" s="34">
        <f t="shared" si="3"/>
        <v>7.2749569136948161E-2</v>
      </c>
      <c r="L41" s="25">
        <v>7505</v>
      </c>
      <c r="M41" s="34">
        <v>7.007207947415596E-2</v>
      </c>
      <c r="N41" s="25">
        <v>9125</v>
      </c>
      <c r="O41" s="34">
        <v>7.7614657049537294E-2</v>
      </c>
      <c r="P41" s="25">
        <v>9241</v>
      </c>
      <c r="Q41" s="34">
        <v>8.2310501469671324E-2</v>
      </c>
    </row>
    <row r="42" spans="1:17" ht="13.5" customHeight="1" thickBot="1" x14ac:dyDescent="0.3">
      <c r="A42" s="42" t="s">
        <v>30</v>
      </c>
      <c r="B42" s="39">
        <v>124</v>
      </c>
      <c r="C42" s="34">
        <f t="shared" si="0"/>
        <v>1.4434717824548333E-3</v>
      </c>
      <c r="D42" s="39">
        <v>117</v>
      </c>
      <c r="E42" s="34">
        <f t="shared" si="0"/>
        <v>1.2282561911460576E-3</v>
      </c>
      <c r="F42" s="39">
        <v>169</v>
      </c>
      <c r="G42" s="34">
        <f t="shared" si="1"/>
        <v>1.8476811055474166E-3</v>
      </c>
      <c r="H42" s="39">
        <v>114</v>
      </c>
      <c r="I42" s="34">
        <f t="shared" si="2"/>
        <v>1.3874520781354592E-3</v>
      </c>
      <c r="J42" s="25">
        <v>120</v>
      </c>
      <c r="K42" s="34">
        <f t="shared" si="3"/>
        <v>1.3257324671881213E-3</v>
      </c>
      <c r="L42" s="25">
        <v>153</v>
      </c>
      <c r="M42" s="34">
        <v>1.4285180758888557E-3</v>
      </c>
      <c r="N42" s="25">
        <v>146</v>
      </c>
      <c r="O42" s="34">
        <v>1.2418345127925966E-3</v>
      </c>
      <c r="P42" s="25">
        <v>110</v>
      </c>
      <c r="Q42" s="34">
        <v>9.7978088536563646E-4</v>
      </c>
    </row>
    <row r="43" spans="1:17" ht="13.5" customHeight="1" thickTop="1" thickBot="1" x14ac:dyDescent="0.3">
      <c r="A43" s="40" t="s">
        <v>18</v>
      </c>
      <c r="B43" s="28">
        <f>SUM(B40:B42)</f>
        <v>61677</v>
      </c>
      <c r="C43" s="41">
        <f t="shared" si="0"/>
        <v>0.71797588005215129</v>
      </c>
      <c r="D43" s="28">
        <f>SUM(D40:D42)</f>
        <v>68154</v>
      </c>
      <c r="E43" s="41">
        <f t="shared" si="0"/>
        <v>0.71547497821682393</v>
      </c>
      <c r="F43" s="28">
        <f>SUM(F40:F42)</f>
        <v>66860</v>
      </c>
      <c r="G43" s="41">
        <f t="shared" si="1"/>
        <v>0.73098200424201343</v>
      </c>
      <c r="H43" s="28">
        <f>SUM(H40:H42)</f>
        <v>60853</v>
      </c>
      <c r="I43" s="41">
        <f t="shared" si="2"/>
        <v>0.74061948518225518</v>
      </c>
      <c r="J43" s="28">
        <f>SUM(J40:J42)</f>
        <v>67380</v>
      </c>
      <c r="K43" s="41">
        <f t="shared" si="3"/>
        <v>0.74439878032613016</v>
      </c>
      <c r="L43" s="28">
        <v>78773</v>
      </c>
      <c r="M43" s="41">
        <v>0.73548140125485506</v>
      </c>
      <c r="N43" s="28">
        <v>87275</v>
      </c>
      <c r="O43" s="41">
        <v>0.74233635002721832</v>
      </c>
      <c r="P43" s="28">
        <v>84565</v>
      </c>
      <c r="Q43" s="41">
        <v>0.75322882337222763</v>
      </c>
    </row>
    <row r="44" spans="1:17" ht="13.5" customHeight="1" thickTop="1" thickBot="1" x14ac:dyDescent="0.3">
      <c r="A44" s="43" t="s">
        <v>31</v>
      </c>
      <c r="B44" s="28">
        <f>B39+B43</f>
        <v>85904</v>
      </c>
      <c r="C44" s="29"/>
      <c r="D44" s="28">
        <f>D39+D43</f>
        <v>95257</v>
      </c>
      <c r="E44" s="29"/>
      <c r="F44" s="28">
        <f>F39+F43</f>
        <v>91466</v>
      </c>
      <c r="G44" s="29"/>
      <c r="H44" s="28">
        <f>H39+H43</f>
        <v>82165</v>
      </c>
      <c r="I44" s="29"/>
      <c r="J44" s="28">
        <f>J39+J43</f>
        <v>90516</v>
      </c>
      <c r="K44" s="29"/>
      <c r="L44" s="28">
        <v>107104</v>
      </c>
      <c r="M44" s="29"/>
      <c r="N44" s="28">
        <v>117568</v>
      </c>
      <c r="O44" s="29"/>
      <c r="P44" s="28">
        <v>112270</v>
      </c>
      <c r="Q44" s="29"/>
    </row>
    <row r="45" spans="1:17" ht="13.5" customHeight="1" thickTop="1" x14ac:dyDescent="0.25">
      <c r="A45" s="44"/>
      <c r="B45" s="44"/>
      <c r="C45" s="44"/>
      <c r="D45" s="18"/>
      <c r="E45" s="18"/>
      <c r="F45" s="44"/>
      <c r="G45" s="44"/>
      <c r="H45" s="44"/>
      <c r="I45" s="44"/>
      <c r="J45" s="44"/>
      <c r="K45" s="44"/>
      <c r="L45" s="44"/>
    </row>
    <row r="46" spans="1:17" ht="13.5" customHeight="1" x14ac:dyDescent="0.25">
      <c r="A46" s="18"/>
      <c r="B46" s="18"/>
      <c r="C46" s="18"/>
      <c r="D46" s="18"/>
      <c r="E46" s="18"/>
      <c r="F46" s="44"/>
      <c r="G46" s="44"/>
      <c r="H46" s="44"/>
      <c r="I46" s="44"/>
      <c r="J46" s="44"/>
      <c r="K46" s="44"/>
      <c r="L46" s="44"/>
    </row>
    <row r="47" spans="1:17" ht="13.5" customHeight="1" x14ac:dyDescent="0.25">
      <c r="A47" s="16" t="s">
        <v>32</v>
      </c>
      <c r="B47" s="18"/>
      <c r="C47" s="18"/>
      <c r="D47" s="18"/>
      <c r="E47" s="18"/>
      <c r="F47" s="44"/>
      <c r="G47" s="44"/>
      <c r="H47" s="44"/>
      <c r="I47" s="44"/>
      <c r="J47" s="44"/>
      <c r="K47" s="44"/>
      <c r="L47" s="44"/>
    </row>
    <row r="48" spans="1:17" ht="13.5" customHeight="1" x14ac:dyDescent="0.25">
      <c r="A48" s="18"/>
      <c r="B48" s="18"/>
      <c r="C48" s="18"/>
      <c r="D48" s="18"/>
      <c r="E48" s="18"/>
      <c r="F48" s="44"/>
      <c r="G48" s="44"/>
      <c r="H48" s="44"/>
      <c r="I48" s="44"/>
      <c r="J48" s="44"/>
      <c r="K48" s="44"/>
      <c r="L48" s="44"/>
    </row>
    <row r="49" spans="1:17" ht="13.5" customHeight="1" x14ac:dyDescent="0.25">
      <c r="B49" s="22" t="s">
        <v>2</v>
      </c>
      <c r="C49" s="22"/>
      <c r="D49" s="22" t="s">
        <v>3</v>
      </c>
      <c r="E49" s="22"/>
      <c r="F49" s="22" t="s">
        <v>4</v>
      </c>
      <c r="G49" s="22"/>
      <c r="H49" s="22" t="s">
        <v>5</v>
      </c>
      <c r="I49" s="22"/>
      <c r="J49" s="22" t="s">
        <v>6</v>
      </c>
      <c r="K49" s="22"/>
      <c r="L49" s="22" t="s">
        <v>154</v>
      </c>
      <c r="M49" s="22"/>
      <c r="N49" s="22" t="s">
        <v>173</v>
      </c>
      <c r="O49" s="22"/>
      <c r="P49" s="22" t="s">
        <v>175</v>
      </c>
      <c r="Q49" s="22"/>
    </row>
    <row r="50" spans="1:17" ht="13.5" customHeight="1" x14ac:dyDescent="0.25">
      <c r="B50" s="23" t="s">
        <v>17</v>
      </c>
      <c r="C50" s="23" t="s">
        <v>7</v>
      </c>
      <c r="D50" s="23" t="s">
        <v>17</v>
      </c>
      <c r="E50" s="23" t="s">
        <v>7</v>
      </c>
      <c r="F50" s="23" t="s">
        <v>17</v>
      </c>
      <c r="G50" s="23" t="s">
        <v>7</v>
      </c>
      <c r="H50" s="23" t="s">
        <v>17</v>
      </c>
      <c r="I50" s="23" t="s">
        <v>7</v>
      </c>
      <c r="J50" s="23" t="s">
        <v>17</v>
      </c>
      <c r="K50" s="23" t="s">
        <v>7</v>
      </c>
      <c r="L50" s="164" t="s">
        <v>17</v>
      </c>
      <c r="M50" s="164" t="s">
        <v>7</v>
      </c>
      <c r="N50" s="168" t="s">
        <v>17</v>
      </c>
      <c r="O50" s="168" t="s">
        <v>7</v>
      </c>
      <c r="P50" s="181" t="s">
        <v>17</v>
      </c>
      <c r="Q50" s="181" t="s">
        <v>7</v>
      </c>
    </row>
    <row r="51" spans="1:17" ht="13.5" customHeight="1" x14ac:dyDescent="0.25">
      <c r="A51" s="24" t="s">
        <v>33</v>
      </c>
      <c r="B51" s="25">
        <v>74113</v>
      </c>
      <c r="C51" s="21">
        <f>B51/B$54</f>
        <v>0.86274213075060535</v>
      </c>
      <c r="D51" s="25">
        <v>82187</v>
      </c>
      <c r="E51" s="21">
        <f>D51/D$54</f>
        <v>0.86279223574120534</v>
      </c>
      <c r="F51" s="25">
        <v>79268</v>
      </c>
      <c r="G51" s="21">
        <f>F51/F$54</f>
        <v>0.86663896967179066</v>
      </c>
      <c r="H51" s="25">
        <v>70702</v>
      </c>
      <c r="I51" s="21">
        <f>H51/H$54</f>
        <v>0.86048804235380028</v>
      </c>
      <c r="J51" s="25">
        <v>78071</v>
      </c>
      <c r="K51" s="21">
        <f>J51/J$54</f>
        <v>0.86251049538203195</v>
      </c>
      <c r="L51" s="25">
        <v>92779</v>
      </c>
      <c r="M51" s="21">
        <v>0.86625149387511202</v>
      </c>
      <c r="N51" s="25">
        <v>100930</v>
      </c>
      <c r="O51" s="21">
        <v>0.85848189983669021</v>
      </c>
      <c r="P51" s="25">
        <v>93590</v>
      </c>
      <c r="Q51" s="21">
        <v>0.83361539146699914</v>
      </c>
    </row>
    <row r="52" spans="1:17" ht="13.5" customHeight="1" x14ac:dyDescent="0.25">
      <c r="A52" s="26" t="s">
        <v>34</v>
      </c>
      <c r="B52" s="25">
        <v>3819</v>
      </c>
      <c r="C52" s="21">
        <f>B52/B$54</f>
        <v>4.4456602719314585E-2</v>
      </c>
      <c r="D52" s="25">
        <v>4208</v>
      </c>
      <c r="E52" s="21">
        <f>D52/D$54</f>
        <v>4.4175231216603501E-2</v>
      </c>
      <c r="F52" s="25">
        <v>3864</v>
      </c>
      <c r="G52" s="21">
        <f>F52/F$54</f>
        <v>4.2245205868847439E-2</v>
      </c>
      <c r="H52" s="25">
        <v>3692</v>
      </c>
      <c r="I52" s="21">
        <f>H52/H$54</f>
        <v>4.4933974319965923E-2</v>
      </c>
      <c r="J52" s="25">
        <v>3891</v>
      </c>
      <c r="K52" s="21">
        <f>J52/J$54</f>
        <v>4.2986875248574835E-2</v>
      </c>
      <c r="L52" s="25">
        <v>4536</v>
      </c>
      <c r="M52" s="21">
        <v>4.2351359426351959E-2</v>
      </c>
      <c r="N52" s="25">
        <v>4643</v>
      </c>
      <c r="O52" s="21">
        <v>3.9492038649972784E-2</v>
      </c>
      <c r="P52" s="25">
        <v>5190</v>
      </c>
      <c r="Q52" s="21">
        <v>4.6227843591342299E-2</v>
      </c>
    </row>
    <row r="53" spans="1:17" ht="13.5" customHeight="1" thickBot="1" x14ac:dyDescent="0.3">
      <c r="A53" s="26" t="s">
        <v>35</v>
      </c>
      <c r="B53" s="25">
        <v>7972</v>
      </c>
      <c r="C53" s="21">
        <f>B53/B$54</f>
        <v>9.2801266530080084E-2</v>
      </c>
      <c r="D53" s="25">
        <v>8862</v>
      </c>
      <c r="E53" s="21">
        <f>D53/D$54</f>
        <v>9.3032533042191126E-2</v>
      </c>
      <c r="F53" s="25">
        <v>8334</v>
      </c>
      <c r="G53" s="21">
        <f>F53/F$54</f>
        <v>9.1115824459361949E-2</v>
      </c>
      <c r="H53" s="25">
        <v>7771</v>
      </c>
      <c r="I53" s="21">
        <f>H53/H$54</f>
        <v>9.4577983326233794E-2</v>
      </c>
      <c r="J53" s="25">
        <v>8554</v>
      </c>
      <c r="K53" s="21">
        <f>J53/J$54</f>
        <v>9.4502629369393257E-2</v>
      </c>
      <c r="L53" s="25">
        <v>9789</v>
      </c>
      <c r="M53" s="21">
        <v>9.1397146698536005E-2</v>
      </c>
      <c r="N53" s="25">
        <v>11995</v>
      </c>
      <c r="O53" s="21">
        <v>0.10202606151333696</v>
      </c>
      <c r="P53" s="25">
        <v>13490</v>
      </c>
      <c r="Q53" s="21">
        <v>0.1201567649416585</v>
      </c>
    </row>
    <row r="54" spans="1:17" ht="13.5" customHeight="1" thickTop="1" thickBot="1" x14ac:dyDescent="0.3">
      <c r="A54" s="27" t="s">
        <v>13</v>
      </c>
      <c r="B54" s="28">
        <f>SUM(B51:B53)</f>
        <v>85904</v>
      </c>
      <c r="C54" s="178"/>
      <c r="D54" s="28">
        <f>SUM(D51:D53)</f>
        <v>95257</v>
      </c>
      <c r="E54" s="178"/>
      <c r="F54" s="28">
        <f>SUM(F51:F53)</f>
        <v>91466</v>
      </c>
      <c r="G54" s="178"/>
      <c r="H54" s="28">
        <f>SUM(H51:H53)</f>
        <v>82165</v>
      </c>
      <c r="I54" s="178"/>
      <c r="J54" s="28">
        <f>SUM(J51:J53)</f>
        <v>90516</v>
      </c>
      <c r="K54" s="178"/>
      <c r="L54" s="28">
        <v>107104</v>
      </c>
      <c r="M54" s="178"/>
      <c r="N54" s="28">
        <v>117568</v>
      </c>
      <c r="O54" s="178"/>
      <c r="P54" s="28">
        <v>112270</v>
      </c>
      <c r="Q54" s="178"/>
    </row>
    <row r="55" spans="1:17" ht="13.5" customHeight="1" thickTop="1" x14ac:dyDescent="0.25"/>
    <row r="56" spans="1:17" ht="13.5" customHeight="1" x14ac:dyDescent="0.25"/>
    <row r="57" spans="1:17" ht="13.5" customHeight="1" x14ac:dyDescent="0.25">
      <c r="A57" s="3" t="s">
        <v>36</v>
      </c>
    </row>
    <row r="58" spans="1:17" ht="13.5" customHeight="1" x14ac:dyDescent="0.25"/>
    <row r="59" spans="1:17" ht="13.5" customHeight="1" x14ac:dyDescent="0.25">
      <c r="B59" s="184" t="s">
        <v>2</v>
      </c>
      <c r="C59" s="184"/>
      <c r="D59" s="184" t="s">
        <v>3</v>
      </c>
      <c r="E59" s="184"/>
      <c r="F59" s="184" t="s">
        <v>4</v>
      </c>
      <c r="G59" s="184"/>
      <c r="H59" s="184" t="s">
        <v>5</v>
      </c>
      <c r="I59" s="184"/>
      <c r="J59" s="184" t="s">
        <v>6</v>
      </c>
      <c r="K59" s="184"/>
      <c r="L59" s="184" t="s">
        <v>154</v>
      </c>
      <c r="M59" s="184"/>
      <c r="N59" s="184" t="s">
        <v>173</v>
      </c>
      <c r="O59" s="184"/>
      <c r="P59" s="184" t="s">
        <v>175</v>
      </c>
      <c r="Q59" s="184"/>
    </row>
    <row r="60" spans="1:17" ht="13.5" customHeight="1" x14ac:dyDescent="0.25">
      <c r="B60" s="23" t="s">
        <v>17</v>
      </c>
      <c r="C60" s="23" t="s">
        <v>7</v>
      </c>
      <c r="D60" s="23" t="s">
        <v>17</v>
      </c>
      <c r="E60" s="23" t="s">
        <v>7</v>
      </c>
      <c r="F60" s="23" t="s">
        <v>17</v>
      </c>
      <c r="G60" s="23" t="s">
        <v>7</v>
      </c>
      <c r="H60" s="23" t="s">
        <v>17</v>
      </c>
      <c r="I60" s="23" t="s">
        <v>7</v>
      </c>
      <c r="J60" s="23" t="s">
        <v>17</v>
      </c>
      <c r="K60" s="23" t="s">
        <v>7</v>
      </c>
      <c r="L60" s="164" t="s">
        <v>17</v>
      </c>
      <c r="M60" s="164" t="s">
        <v>7</v>
      </c>
      <c r="N60" s="168" t="s">
        <v>17</v>
      </c>
      <c r="O60" s="168" t="s">
        <v>7</v>
      </c>
      <c r="P60" s="181" t="s">
        <v>17</v>
      </c>
      <c r="Q60" s="181" t="s">
        <v>7</v>
      </c>
    </row>
    <row r="61" spans="1:17" ht="13.5" customHeight="1" x14ac:dyDescent="0.25">
      <c r="A61" s="24" t="s">
        <v>37</v>
      </c>
      <c r="B61" s="25">
        <v>4201</v>
      </c>
      <c r="C61" s="21">
        <f t="shared" ref="C61:C71" si="4">B61/$B$75</f>
        <v>0.17340157675320922</v>
      </c>
      <c r="D61" s="25">
        <v>4822</v>
      </c>
      <c r="E61" s="21">
        <f t="shared" ref="E61:E71" si="5">D61/$D$75</f>
        <v>0.17791388407187397</v>
      </c>
      <c r="F61" s="25">
        <v>4266</v>
      </c>
      <c r="G61" s="21">
        <f t="shared" ref="G61:G71" si="6">F61/$F$75</f>
        <v>0.17337234820775421</v>
      </c>
      <c r="H61" s="25">
        <v>3673</v>
      </c>
      <c r="I61" s="21">
        <f t="shared" ref="I61:I71" si="7">H61/H$75</f>
        <v>0.17234421921921922</v>
      </c>
      <c r="J61" s="25">
        <v>5888</v>
      </c>
      <c r="K61" s="21">
        <f t="shared" ref="K61:K71" si="8">J61/J$75</f>
        <v>0.2544951590594744</v>
      </c>
      <c r="L61" s="25">
        <v>6891</v>
      </c>
      <c r="M61" s="21">
        <v>0.24323179555963431</v>
      </c>
      <c r="N61" s="25">
        <v>6817</v>
      </c>
      <c r="O61" s="21">
        <v>0.22503548674611296</v>
      </c>
      <c r="P61" s="25">
        <v>5824</v>
      </c>
      <c r="Q61" s="21">
        <v>0.21021476267821693</v>
      </c>
    </row>
    <row r="62" spans="1:17" ht="13.5" customHeight="1" x14ac:dyDescent="0.25">
      <c r="A62" s="26" t="s">
        <v>38</v>
      </c>
      <c r="B62" s="25">
        <v>2688</v>
      </c>
      <c r="C62" s="21">
        <f t="shared" si="4"/>
        <v>0.11095059231436001</v>
      </c>
      <c r="D62" s="25">
        <v>3011</v>
      </c>
      <c r="E62" s="21">
        <f t="shared" si="5"/>
        <v>0.11109471276242483</v>
      </c>
      <c r="F62" s="25">
        <v>3257</v>
      </c>
      <c r="G62" s="21">
        <f t="shared" si="6"/>
        <v>0.13236608957164919</v>
      </c>
      <c r="H62" s="25">
        <v>3245</v>
      </c>
      <c r="I62" s="21">
        <f t="shared" si="7"/>
        <v>0.15226163663663664</v>
      </c>
      <c r="J62" s="25">
        <v>4891</v>
      </c>
      <c r="K62" s="21">
        <f t="shared" si="8"/>
        <v>0.2114021438450899</v>
      </c>
      <c r="L62" s="25">
        <v>6058</v>
      </c>
      <c r="M62" s="21">
        <v>0.2138293741837563</v>
      </c>
      <c r="N62" s="25">
        <v>6661</v>
      </c>
      <c r="O62" s="21">
        <v>0.21988578219390617</v>
      </c>
      <c r="P62" s="25">
        <v>6566</v>
      </c>
      <c r="Q62" s="21">
        <v>0.23699693196173977</v>
      </c>
    </row>
    <row r="63" spans="1:17" ht="34.200000000000003" x14ac:dyDescent="0.25">
      <c r="A63" s="50" t="s">
        <v>61</v>
      </c>
      <c r="B63" s="25">
        <v>3966</v>
      </c>
      <c r="C63" s="21">
        <f t="shared" si="4"/>
        <v>0.16370165517810706</v>
      </c>
      <c r="D63" s="25">
        <v>4171</v>
      </c>
      <c r="E63" s="21">
        <f t="shared" si="5"/>
        <v>0.15389440283363465</v>
      </c>
      <c r="F63" s="25">
        <v>3550</v>
      </c>
      <c r="G63" s="21">
        <f t="shared" si="6"/>
        <v>0.14427375436885312</v>
      </c>
      <c r="H63" s="25">
        <v>2835</v>
      </c>
      <c r="I63" s="21">
        <f t="shared" si="7"/>
        <v>0.13302364864864866</v>
      </c>
      <c r="J63" s="25">
        <v>630</v>
      </c>
      <c r="K63" s="21">
        <f t="shared" si="8"/>
        <v>2.7230290456431536E-2</v>
      </c>
      <c r="L63" s="25">
        <v>724</v>
      </c>
      <c r="M63" s="21">
        <v>2.5555045709646677E-2</v>
      </c>
      <c r="N63" s="25">
        <v>743</v>
      </c>
      <c r="O63" s="21">
        <v>2.4527118476215626E-2</v>
      </c>
      <c r="P63" s="25">
        <v>645</v>
      </c>
      <c r="Q63" s="21">
        <v>2.3280996210070383E-2</v>
      </c>
    </row>
    <row r="64" spans="1:17" ht="13.5" customHeight="1" x14ac:dyDescent="0.25">
      <c r="A64" s="51" t="s">
        <v>39</v>
      </c>
      <c r="B64" s="52">
        <f>SUM(B61:B63)</f>
        <v>10855</v>
      </c>
      <c r="C64" s="53">
        <f t="shared" si="4"/>
        <v>0.4480538242456763</v>
      </c>
      <c r="D64" s="52">
        <f>SUM(D61:D63)</f>
        <v>12004</v>
      </c>
      <c r="E64" s="53">
        <f t="shared" si="5"/>
        <v>0.44290299966793345</v>
      </c>
      <c r="F64" s="52">
        <f>SUM(F61:F63)</f>
        <v>11073</v>
      </c>
      <c r="G64" s="53">
        <f t="shared" si="6"/>
        <v>0.4500121921482565</v>
      </c>
      <c r="H64" s="52">
        <f>SUM(H61:H63)</f>
        <v>9753</v>
      </c>
      <c r="I64" s="53">
        <f t="shared" si="7"/>
        <v>0.45762950450450451</v>
      </c>
      <c r="J64" s="52">
        <f>SUM(J61:J63)</f>
        <v>11409</v>
      </c>
      <c r="K64" s="53">
        <f t="shared" si="8"/>
        <v>0.49312759336099588</v>
      </c>
      <c r="L64" s="52">
        <v>13673</v>
      </c>
      <c r="M64" s="53">
        <v>0.48261621545303729</v>
      </c>
      <c r="N64" s="52">
        <v>14221</v>
      </c>
      <c r="O64" s="53">
        <v>0.46944838741623479</v>
      </c>
      <c r="P64" s="52">
        <v>13035</v>
      </c>
      <c r="Q64" s="53">
        <v>0.4704926908500271</v>
      </c>
    </row>
    <row r="65" spans="1:17" ht="13.5" customHeight="1" x14ac:dyDescent="0.25">
      <c r="A65" s="26" t="s">
        <v>40</v>
      </c>
      <c r="B65" s="54">
        <v>277</v>
      </c>
      <c r="C65" s="21">
        <f t="shared" si="4"/>
        <v>1.1433524580014034E-2</v>
      </c>
      <c r="D65" s="54">
        <v>345</v>
      </c>
      <c r="E65" s="21">
        <f t="shared" si="5"/>
        <v>1.2729218167730509E-2</v>
      </c>
      <c r="F65" s="54">
        <v>254</v>
      </c>
      <c r="G65" s="21">
        <f t="shared" si="6"/>
        <v>1.0322685523855971E-2</v>
      </c>
      <c r="H65" s="54">
        <v>207</v>
      </c>
      <c r="I65" s="21">
        <f t="shared" si="7"/>
        <v>9.7128378378378375E-3</v>
      </c>
      <c r="J65" s="54">
        <v>266</v>
      </c>
      <c r="K65" s="21">
        <f t="shared" si="8"/>
        <v>1.1497233748271093E-2</v>
      </c>
      <c r="L65" s="54">
        <v>309</v>
      </c>
      <c r="M65" s="21">
        <v>1.0906780558398927E-2</v>
      </c>
      <c r="N65" s="54">
        <v>315</v>
      </c>
      <c r="O65" s="21">
        <v>1.0398441884263691E-2</v>
      </c>
      <c r="P65" s="54">
        <v>212</v>
      </c>
      <c r="Q65" s="21">
        <v>7.6520483667208089E-3</v>
      </c>
    </row>
    <row r="66" spans="1:17" ht="13.5" customHeight="1" x14ac:dyDescent="0.25">
      <c r="A66" s="26" t="s">
        <v>41</v>
      </c>
      <c r="B66" s="54">
        <v>810</v>
      </c>
      <c r="C66" s="21">
        <f t="shared" si="4"/>
        <v>3.3433772237586167E-2</v>
      </c>
      <c r="D66" s="54">
        <v>963</v>
      </c>
      <c r="E66" s="21">
        <f t="shared" si="5"/>
        <v>3.5531122016012988E-2</v>
      </c>
      <c r="F66" s="54">
        <v>627</v>
      </c>
      <c r="G66" s="21">
        <f t="shared" si="6"/>
        <v>2.548158985613265E-2</v>
      </c>
      <c r="H66" s="54">
        <v>308</v>
      </c>
      <c r="I66" s="21">
        <f t="shared" si="7"/>
        <v>1.4451951951951952E-2</v>
      </c>
      <c r="J66" s="54">
        <v>166</v>
      </c>
      <c r="K66" s="21">
        <f t="shared" si="8"/>
        <v>7.1749654218533883E-3</v>
      </c>
      <c r="L66" s="54">
        <v>200</v>
      </c>
      <c r="M66" s="21">
        <v>7.0594048921675907E-3</v>
      </c>
      <c r="N66" s="54">
        <v>158</v>
      </c>
      <c r="O66" s="21">
        <v>5.2157264054402009E-3</v>
      </c>
      <c r="P66" s="54">
        <v>57</v>
      </c>
      <c r="Q66" s="21">
        <v>2.0573903627504062E-3</v>
      </c>
    </row>
    <row r="67" spans="1:17" ht="13.5" customHeight="1" x14ac:dyDescent="0.25">
      <c r="A67" s="18" t="s">
        <v>42</v>
      </c>
      <c r="B67" s="54">
        <v>1255</v>
      </c>
      <c r="C67" s="21">
        <f t="shared" si="4"/>
        <v>5.1801708837247697E-2</v>
      </c>
      <c r="D67" s="54">
        <v>1447</v>
      </c>
      <c r="E67" s="21">
        <f t="shared" si="5"/>
        <v>5.3388923735379845E-2</v>
      </c>
      <c r="F67" s="54">
        <v>1390</v>
      </c>
      <c r="G67" s="21">
        <f t="shared" si="6"/>
        <v>5.6490286921888969E-2</v>
      </c>
      <c r="H67" s="54">
        <v>1241</v>
      </c>
      <c r="I67" s="21">
        <f t="shared" si="7"/>
        <v>5.8230105105105102E-2</v>
      </c>
      <c r="J67" s="54">
        <v>1341</v>
      </c>
      <c r="K67" s="21">
        <f t="shared" si="8"/>
        <v>5.7961618257261413E-2</v>
      </c>
      <c r="L67" s="54">
        <v>1705</v>
      </c>
      <c r="M67" s="21">
        <v>6.0181426705728708E-2</v>
      </c>
      <c r="N67" s="54">
        <v>1809</v>
      </c>
      <c r="O67" s="21">
        <v>5.9716766249628628E-2</v>
      </c>
      <c r="P67" s="54">
        <v>1466</v>
      </c>
      <c r="Q67" s="21">
        <v>5.2914636347229739E-2</v>
      </c>
    </row>
    <row r="68" spans="1:17" ht="13.5" customHeight="1" x14ac:dyDescent="0.25">
      <c r="A68" s="50" t="s">
        <v>43</v>
      </c>
      <c r="B68" s="54">
        <v>1927</v>
      </c>
      <c r="C68" s="21">
        <f t="shared" si="4"/>
        <v>7.9539356915837703E-2</v>
      </c>
      <c r="D68" s="54">
        <v>2104</v>
      </c>
      <c r="E68" s="21">
        <f t="shared" si="5"/>
        <v>7.7629782680884038E-2</v>
      </c>
      <c r="F68" s="54">
        <v>1855</v>
      </c>
      <c r="G68" s="21">
        <f t="shared" si="6"/>
        <v>7.5388116719499312E-2</v>
      </c>
      <c r="H68" s="54">
        <v>1207</v>
      </c>
      <c r="I68" s="21">
        <f t="shared" si="7"/>
        <v>5.6634759759759762E-2</v>
      </c>
      <c r="J68" s="54">
        <v>382</v>
      </c>
      <c r="K68" s="21">
        <f t="shared" si="8"/>
        <v>1.651106500691563E-2</v>
      </c>
      <c r="L68" s="54">
        <v>426</v>
      </c>
      <c r="M68" s="21">
        <v>1.5036532420316967E-2</v>
      </c>
      <c r="N68" s="54">
        <v>438</v>
      </c>
      <c r="O68" s="21">
        <v>1.4458785858119038E-2</v>
      </c>
      <c r="P68" s="54">
        <v>385</v>
      </c>
      <c r="Q68" s="21">
        <v>1.3896408590507128E-2</v>
      </c>
    </row>
    <row r="69" spans="1:17" ht="13.5" customHeight="1" x14ac:dyDescent="0.25">
      <c r="A69" s="18" t="s">
        <v>44</v>
      </c>
      <c r="B69" s="54">
        <v>1268</v>
      </c>
      <c r="C69" s="21">
        <f t="shared" si="4"/>
        <v>5.2338300243529944E-2</v>
      </c>
      <c r="D69" s="54">
        <v>1327</v>
      </c>
      <c r="E69" s="21">
        <f t="shared" si="5"/>
        <v>4.8961369590082279E-2</v>
      </c>
      <c r="F69" s="54">
        <v>1102</v>
      </c>
      <c r="G69" s="21">
        <f t="shared" si="6"/>
        <v>4.4785824595627084E-2</v>
      </c>
      <c r="H69" s="54">
        <v>872</v>
      </c>
      <c r="I69" s="21">
        <f t="shared" si="7"/>
        <v>4.0915915915915917E-2</v>
      </c>
      <c r="J69" s="54">
        <v>442</v>
      </c>
      <c r="K69" s="21">
        <f t="shared" si="8"/>
        <v>1.9104426002766253E-2</v>
      </c>
      <c r="L69" s="54">
        <v>428</v>
      </c>
      <c r="M69" s="21">
        <v>1.5107126469238643E-2</v>
      </c>
      <c r="N69" s="54">
        <v>428</v>
      </c>
      <c r="O69" s="21">
        <v>1.4128676591951937E-2</v>
      </c>
      <c r="P69" s="54">
        <v>406</v>
      </c>
      <c r="Q69" s="21">
        <v>1.4654394513625699E-2</v>
      </c>
    </row>
    <row r="70" spans="1:17" ht="27" customHeight="1" x14ac:dyDescent="0.25">
      <c r="A70" s="50" t="s">
        <v>45</v>
      </c>
      <c r="B70" s="25">
        <v>116</v>
      </c>
      <c r="C70" s="21">
        <f t="shared" si="4"/>
        <v>4.7880463945185123E-3</v>
      </c>
      <c r="D70" s="25">
        <v>153</v>
      </c>
      <c r="E70" s="21">
        <f t="shared" si="5"/>
        <v>5.6451315352544001E-3</v>
      </c>
      <c r="F70" s="25">
        <v>100</v>
      </c>
      <c r="G70" s="21">
        <f t="shared" si="6"/>
        <v>4.0640494188409334E-3</v>
      </c>
      <c r="H70" s="25">
        <v>107</v>
      </c>
      <c r="I70" s="21">
        <f t="shared" si="7"/>
        <v>5.0206456456456452E-3</v>
      </c>
      <c r="J70" s="14"/>
      <c r="K70" s="15">
        <f t="shared" si="8"/>
        <v>0</v>
      </c>
      <c r="L70" s="14"/>
      <c r="M70" s="15">
        <v>0</v>
      </c>
      <c r="N70" s="14"/>
      <c r="O70" s="15">
        <v>0</v>
      </c>
      <c r="P70" s="14"/>
      <c r="Q70" s="15">
        <v>0</v>
      </c>
    </row>
    <row r="71" spans="1:17" ht="13.5" customHeight="1" x14ac:dyDescent="0.25">
      <c r="A71" s="18" t="s">
        <v>46</v>
      </c>
      <c r="B71" s="25">
        <v>4627</v>
      </c>
      <c r="C71" s="21">
        <f t="shared" si="4"/>
        <v>0.19098526437445826</v>
      </c>
      <c r="D71" s="25">
        <v>5271</v>
      </c>
      <c r="E71" s="21">
        <f t="shared" si="5"/>
        <v>0.19448031583219569</v>
      </c>
      <c r="F71" s="25">
        <v>5065</v>
      </c>
      <c r="G71" s="21">
        <f t="shared" si="6"/>
        <v>0.20584410306429327</v>
      </c>
      <c r="H71" s="25">
        <v>4666</v>
      </c>
      <c r="I71" s="21">
        <f t="shared" si="7"/>
        <v>0.21893768768768768</v>
      </c>
      <c r="J71" s="25">
        <v>5748</v>
      </c>
      <c r="K71" s="21">
        <f t="shared" si="8"/>
        <v>0.24844398340248963</v>
      </c>
      <c r="L71" s="25">
        <v>7306</v>
      </c>
      <c r="M71" s="21">
        <v>0.2578800607108821</v>
      </c>
      <c r="N71" s="25">
        <v>8325</v>
      </c>
      <c r="O71" s="21">
        <v>0.27481596408411185</v>
      </c>
      <c r="P71" s="25">
        <v>7969</v>
      </c>
      <c r="Q71" s="21">
        <v>0.28763761053961379</v>
      </c>
    </row>
    <row r="72" spans="1:17" ht="13.5" customHeight="1" x14ac:dyDescent="0.25">
      <c r="A72" s="55" t="s">
        <v>47</v>
      </c>
      <c r="B72" s="56">
        <f t="shared" ref="B72:K72" si="9">SUM(B64:B71)</f>
        <v>21135</v>
      </c>
      <c r="C72" s="57">
        <f t="shared" si="9"/>
        <v>0.87237379782886848</v>
      </c>
      <c r="D72" s="56">
        <f t="shared" si="9"/>
        <v>23614</v>
      </c>
      <c r="E72" s="57">
        <f t="shared" si="9"/>
        <v>0.87126886322547314</v>
      </c>
      <c r="F72" s="56">
        <f t="shared" si="9"/>
        <v>21466</v>
      </c>
      <c r="G72" s="57">
        <f t="shared" si="9"/>
        <v>0.87238884824839469</v>
      </c>
      <c r="H72" s="56">
        <f t="shared" si="9"/>
        <v>18361</v>
      </c>
      <c r="I72" s="57">
        <f t="shared" si="9"/>
        <v>0.86153340840840831</v>
      </c>
      <c r="J72" s="56">
        <f t="shared" si="9"/>
        <v>19754</v>
      </c>
      <c r="K72" s="57">
        <f t="shared" si="9"/>
        <v>0.85382088520055333</v>
      </c>
      <c r="L72" s="56">
        <v>24047</v>
      </c>
      <c r="M72" s="57">
        <v>0.84878754720977023</v>
      </c>
      <c r="N72" s="56">
        <v>25694</v>
      </c>
      <c r="O72" s="57">
        <v>0.84818274848975017</v>
      </c>
      <c r="P72" s="56">
        <v>23530</v>
      </c>
      <c r="Q72" s="57">
        <v>0.84930517957047469</v>
      </c>
    </row>
    <row r="73" spans="1:17" ht="13.5" customHeight="1" x14ac:dyDescent="0.25">
      <c r="A73" s="26" t="s">
        <v>48</v>
      </c>
      <c r="B73" s="25">
        <f>B39-(B72+B74)</f>
        <v>2467</v>
      </c>
      <c r="C73" s="21">
        <f>B73/$B$75</f>
        <v>0.10182853840756181</v>
      </c>
      <c r="D73" s="25">
        <f>D39-(D72+D74)</f>
        <v>2885</v>
      </c>
      <c r="E73" s="21">
        <f>D73/$D$75</f>
        <v>0.10644578090986238</v>
      </c>
      <c r="F73" s="25">
        <f>F39-(F72+F74)</f>
        <v>2571</v>
      </c>
      <c r="G73" s="21">
        <f>F73/$F$75</f>
        <v>0.10448671055840039</v>
      </c>
      <c r="H73" s="25">
        <f>H39-(H72+H74)</f>
        <v>2366</v>
      </c>
      <c r="I73" s="21">
        <f>H73/H$75</f>
        <v>0.11101726726726727</v>
      </c>
      <c r="J73" s="25">
        <f>J39-(J72+J74)</f>
        <v>2677</v>
      </c>
      <c r="K73" s="21">
        <f>J73/J$75</f>
        <v>0.11570712309820194</v>
      </c>
      <c r="L73" s="25">
        <v>3387</v>
      </c>
      <c r="M73" s="21">
        <v>0.11955102184885814</v>
      </c>
      <c r="N73" s="25">
        <v>3360</v>
      </c>
      <c r="O73" s="21">
        <v>0.11091671343214604</v>
      </c>
      <c r="P73" s="25">
        <v>2942</v>
      </c>
      <c r="Q73" s="21">
        <v>0.10619021837213499</v>
      </c>
    </row>
    <row r="74" spans="1:17" ht="13.5" customHeight="1" thickBot="1" x14ac:dyDescent="0.3">
      <c r="A74" s="179" t="s">
        <v>49</v>
      </c>
      <c r="B74" s="25">
        <v>625</v>
      </c>
      <c r="C74" s="21">
        <f>B74/$B$75</f>
        <v>2.5797663763569571E-2</v>
      </c>
      <c r="D74" s="25">
        <v>604</v>
      </c>
      <c r="E74" s="21">
        <f>D74/$D$75</f>
        <v>2.2285355864664427E-2</v>
      </c>
      <c r="F74" s="25">
        <v>569</v>
      </c>
      <c r="G74" s="21">
        <f>F74/$F$75</f>
        <v>2.3124441193204909E-2</v>
      </c>
      <c r="H74" s="25">
        <v>585</v>
      </c>
      <c r="I74" s="21">
        <f>H74/H$75</f>
        <v>2.7449324324324325E-2</v>
      </c>
      <c r="J74" s="25">
        <v>705</v>
      </c>
      <c r="K74" s="21">
        <f>J74/J$75</f>
        <v>3.0471991701244813E-2</v>
      </c>
      <c r="L74" s="25">
        <v>897</v>
      </c>
      <c r="M74" s="21">
        <v>3.1661430941371645E-2</v>
      </c>
      <c r="N74" s="25">
        <v>1239</v>
      </c>
      <c r="O74" s="21">
        <v>4.090053807810385E-2</v>
      </c>
      <c r="P74" s="25">
        <v>1233</v>
      </c>
      <c r="Q74" s="21">
        <v>4.4504602057390361E-2</v>
      </c>
    </row>
    <row r="75" spans="1:17" ht="13.5" customHeight="1" thickTop="1" thickBot="1" x14ac:dyDescent="0.3">
      <c r="A75" s="27" t="s">
        <v>13</v>
      </c>
      <c r="B75" s="28">
        <f>B61+B62+B63+B65+B66+B67+B68+B69+B70+B71+B73+B74</f>
        <v>24227</v>
      </c>
      <c r="C75" s="29"/>
      <c r="D75" s="28">
        <f>D61+D62+D63+D65+D66+D67+D68+D69+D70+D71+D73+D74</f>
        <v>27103</v>
      </c>
      <c r="E75" s="29"/>
      <c r="F75" s="28">
        <f>F61+F62+F63+F65+F66+F67+F68+F69+F70+F71+F73+F74</f>
        <v>24606</v>
      </c>
      <c r="G75" s="29"/>
      <c r="H75" s="28">
        <f>H61+H62+H63+H65+H66+H67+H68+H69+H70+H71+H73+H74</f>
        <v>21312</v>
      </c>
      <c r="I75" s="29"/>
      <c r="J75" s="28">
        <f>J61+J62+J63+J65+J66+J67+J68+J69+J70+J71+J73+J74</f>
        <v>23136</v>
      </c>
      <c r="K75" s="29"/>
      <c r="L75" s="28">
        <v>28331</v>
      </c>
      <c r="M75" s="29"/>
      <c r="N75" s="28">
        <v>30293</v>
      </c>
      <c r="O75" s="29"/>
      <c r="P75" s="28">
        <v>27705</v>
      </c>
      <c r="Q75" s="29"/>
    </row>
    <row r="76" spans="1:17" ht="13.5" customHeight="1" thickTop="1" x14ac:dyDescent="0.25">
      <c r="B76" s="59"/>
      <c r="C76" s="59"/>
      <c r="D76" s="59"/>
      <c r="E76" s="59"/>
    </row>
    <row r="77" spans="1:17" ht="13.5" customHeight="1" x14ac:dyDescent="0.25">
      <c r="C77" s="59"/>
      <c r="E77" s="59"/>
    </row>
    <row r="78" spans="1:17" ht="13.5" customHeight="1" x14ac:dyDescent="0.25">
      <c r="A78" s="3" t="s">
        <v>50</v>
      </c>
      <c r="C78" s="59"/>
      <c r="E78" s="59"/>
    </row>
    <row r="79" spans="1:17" ht="13.5" customHeight="1" x14ac:dyDescent="0.25">
      <c r="A79" s="3"/>
      <c r="C79" s="59"/>
      <c r="E79" s="59"/>
    </row>
    <row r="80" spans="1:17" ht="13.5" customHeight="1" x14ac:dyDescent="0.25">
      <c r="B80" s="184" t="s">
        <v>2</v>
      </c>
      <c r="C80" s="184"/>
      <c r="D80" s="184" t="s">
        <v>3</v>
      </c>
      <c r="E80" s="184"/>
      <c r="F80" s="184" t="s">
        <v>4</v>
      </c>
      <c r="G80" s="184"/>
      <c r="H80" s="184" t="s">
        <v>5</v>
      </c>
      <c r="I80" s="184"/>
      <c r="J80" s="184" t="s">
        <v>6</v>
      </c>
      <c r="K80" s="184"/>
      <c r="L80" s="184" t="s">
        <v>154</v>
      </c>
      <c r="M80" s="184"/>
      <c r="N80" s="184" t="s">
        <v>173</v>
      </c>
      <c r="O80" s="184"/>
      <c r="P80" s="184" t="s">
        <v>175</v>
      </c>
      <c r="Q80" s="184"/>
    </row>
    <row r="81" spans="1:17" ht="13.5" customHeight="1" x14ac:dyDescent="0.25">
      <c r="B81" s="23" t="s">
        <v>17</v>
      </c>
      <c r="C81" s="23" t="s">
        <v>7</v>
      </c>
      <c r="D81" s="23" t="s">
        <v>17</v>
      </c>
      <c r="E81" s="23" t="s">
        <v>7</v>
      </c>
      <c r="F81" s="23" t="s">
        <v>17</v>
      </c>
      <c r="G81" s="23" t="s">
        <v>7</v>
      </c>
      <c r="H81" s="23" t="s">
        <v>17</v>
      </c>
      <c r="I81" s="23" t="s">
        <v>7</v>
      </c>
      <c r="J81" s="23" t="s">
        <v>17</v>
      </c>
      <c r="K81" s="23" t="s">
        <v>7</v>
      </c>
      <c r="L81" s="164" t="s">
        <v>17</v>
      </c>
      <c r="M81" s="164" t="s">
        <v>7</v>
      </c>
      <c r="N81" s="168" t="s">
        <v>17</v>
      </c>
      <c r="O81" s="168" t="s">
        <v>7</v>
      </c>
      <c r="P81" s="181" t="s">
        <v>17</v>
      </c>
      <c r="Q81" s="181" t="s">
        <v>7</v>
      </c>
    </row>
    <row r="82" spans="1:17" ht="40.5" customHeight="1" x14ac:dyDescent="0.25">
      <c r="A82" s="60" t="s">
        <v>51</v>
      </c>
      <c r="B82" s="61">
        <v>10855</v>
      </c>
      <c r="C82" s="62">
        <v>0.12636198547215496</v>
      </c>
      <c r="D82" s="61">
        <v>12004</v>
      </c>
      <c r="E82" s="62">
        <v>0.12601698562835278</v>
      </c>
      <c r="F82" s="61">
        <v>11073</v>
      </c>
      <c r="G82" s="62">
        <v>0.12106137799838192</v>
      </c>
      <c r="H82" s="61">
        <v>9753</v>
      </c>
      <c r="I82" s="62">
        <v>0.11870017647416783</v>
      </c>
      <c r="J82" s="61">
        <v>11409</v>
      </c>
      <c r="K82" s="62">
        <v>0.12604401431791065</v>
      </c>
      <c r="L82" s="61">
        <v>13673</v>
      </c>
      <c r="M82" s="62">
        <v>0.12766096504332239</v>
      </c>
      <c r="N82" s="61">
        <v>14221</v>
      </c>
      <c r="O82" s="62">
        <v>0.12095978497550354</v>
      </c>
      <c r="P82" s="61">
        <v>13035</v>
      </c>
      <c r="Q82" s="62">
        <v>0.11610403491582791</v>
      </c>
    </row>
    <row r="83" spans="1:17" ht="13.5" customHeight="1" x14ac:dyDescent="0.25">
      <c r="A83" s="26" t="s">
        <v>52</v>
      </c>
      <c r="B83" s="25">
        <v>24227</v>
      </c>
      <c r="C83" s="63">
        <v>0.28202411994784876</v>
      </c>
      <c r="D83" s="25">
        <v>27103</v>
      </c>
      <c r="E83" s="63">
        <v>0.28452502178317601</v>
      </c>
      <c r="F83" s="25">
        <v>24606</v>
      </c>
      <c r="G83" s="63">
        <v>0.26901799575798657</v>
      </c>
      <c r="H83" s="25">
        <v>21312</v>
      </c>
      <c r="I83" s="63">
        <v>0.25938051481774477</v>
      </c>
      <c r="J83" s="25">
        <v>23136</v>
      </c>
      <c r="K83" s="63">
        <v>0.25560121967386984</v>
      </c>
      <c r="L83" s="25">
        <v>28331</v>
      </c>
      <c r="M83" s="63">
        <v>0.26451859874514488</v>
      </c>
      <c r="N83" s="25">
        <v>30293</v>
      </c>
      <c r="O83" s="63">
        <v>0.25766364997278168</v>
      </c>
      <c r="P83" s="25">
        <v>27705</v>
      </c>
      <c r="Q83" s="63">
        <v>0.24677117662777234</v>
      </c>
    </row>
    <row r="84" spans="1:17" ht="13.5" customHeight="1" thickBot="1" x14ac:dyDescent="0.3">
      <c r="A84" s="50" t="s">
        <v>53</v>
      </c>
      <c r="B84" s="25">
        <v>61677</v>
      </c>
      <c r="C84" s="34">
        <v>0.71797588005215129</v>
      </c>
      <c r="D84" s="25">
        <v>68154</v>
      </c>
      <c r="E84" s="34">
        <v>0.71547497821682393</v>
      </c>
      <c r="F84" s="25">
        <v>66860</v>
      </c>
      <c r="G84" s="34">
        <v>0.73098200424201343</v>
      </c>
      <c r="H84" s="25">
        <v>60853</v>
      </c>
      <c r="I84" s="34">
        <v>0.74061948518225518</v>
      </c>
      <c r="J84" s="25">
        <v>67380</v>
      </c>
      <c r="K84" s="34">
        <v>0.74439878032613016</v>
      </c>
      <c r="L84" s="25">
        <v>78773</v>
      </c>
      <c r="M84" s="34">
        <v>0.73548140125485506</v>
      </c>
      <c r="N84" s="25">
        <v>87275</v>
      </c>
      <c r="O84" s="34">
        <v>0.74233635002721832</v>
      </c>
      <c r="P84" s="25">
        <v>84565</v>
      </c>
      <c r="Q84" s="34">
        <v>0.75322882337222763</v>
      </c>
    </row>
    <row r="85" spans="1:17" ht="13.5" customHeight="1" thickTop="1" thickBot="1" x14ac:dyDescent="0.3">
      <c r="A85" s="27" t="s">
        <v>31</v>
      </c>
      <c r="B85" s="28">
        <v>85904</v>
      </c>
      <c r="C85" s="43"/>
      <c r="D85" s="28">
        <v>95257</v>
      </c>
      <c r="E85" s="43"/>
      <c r="F85" s="28">
        <v>91466</v>
      </c>
      <c r="G85" s="43"/>
      <c r="H85" s="28">
        <v>82165</v>
      </c>
      <c r="I85" s="43"/>
      <c r="J85" s="28">
        <v>90516</v>
      </c>
      <c r="K85" s="43"/>
      <c r="L85" s="28">
        <v>107104</v>
      </c>
      <c r="M85" s="43"/>
      <c r="N85" s="28">
        <v>117568</v>
      </c>
      <c r="O85" s="43"/>
      <c r="P85" s="28">
        <v>112270</v>
      </c>
      <c r="Q85" s="43"/>
    </row>
    <row r="86" spans="1:17" ht="13.5" customHeight="1" thickTop="1" x14ac:dyDescent="0.25"/>
    <row r="87" spans="1:17" ht="13.5" customHeight="1" x14ac:dyDescent="0.25"/>
    <row r="88" spans="1:17" ht="13.5" customHeight="1" x14ac:dyDescent="0.25">
      <c r="A88" s="3" t="s">
        <v>54</v>
      </c>
    </row>
    <row r="89" spans="1:17" ht="13.5" customHeight="1" x14ac:dyDescent="0.25"/>
    <row r="90" spans="1:17" ht="13.5" customHeight="1" x14ac:dyDescent="0.25">
      <c r="B90" s="184" t="s">
        <v>2</v>
      </c>
      <c r="C90" s="184"/>
      <c r="D90" s="184" t="s">
        <v>3</v>
      </c>
      <c r="E90" s="184"/>
      <c r="F90" s="184" t="s">
        <v>4</v>
      </c>
      <c r="G90" s="184"/>
      <c r="H90" s="184" t="s">
        <v>5</v>
      </c>
      <c r="I90" s="184"/>
      <c r="J90" s="184" t="s">
        <v>6</v>
      </c>
      <c r="K90" s="184"/>
      <c r="L90" s="184" t="s">
        <v>154</v>
      </c>
      <c r="M90" s="184"/>
      <c r="N90" s="184" t="s">
        <v>173</v>
      </c>
      <c r="O90" s="184"/>
      <c r="P90" s="184" t="s">
        <v>175</v>
      </c>
      <c r="Q90" s="184"/>
    </row>
    <row r="91" spans="1:17" ht="13.5" customHeight="1" x14ac:dyDescent="0.25">
      <c r="B91" s="164" t="s">
        <v>17</v>
      </c>
      <c r="C91" s="164" t="s">
        <v>7</v>
      </c>
      <c r="D91" s="164" t="s">
        <v>17</v>
      </c>
      <c r="E91" s="164" t="s">
        <v>7</v>
      </c>
      <c r="F91" s="164" t="s">
        <v>17</v>
      </c>
      <c r="G91" s="164" t="s">
        <v>7</v>
      </c>
      <c r="H91" s="23" t="s">
        <v>17</v>
      </c>
      <c r="I91" s="23" t="s">
        <v>7</v>
      </c>
      <c r="J91" s="23" t="s">
        <v>17</v>
      </c>
      <c r="K91" s="23" t="s">
        <v>7</v>
      </c>
      <c r="L91" s="164" t="s">
        <v>17</v>
      </c>
      <c r="M91" s="164" t="s">
        <v>7</v>
      </c>
      <c r="N91" s="168" t="s">
        <v>17</v>
      </c>
      <c r="O91" s="168" t="s">
        <v>7</v>
      </c>
      <c r="P91" s="181" t="s">
        <v>17</v>
      </c>
      <c r="Q91" s="181" t="s">
        <v>7</v>
      </c>
    </row>
    <row r="92" spans="1:17" ht="13.5" customHeight="1" x14ac:dyDescent="0.25">
      <c r="A92" s="24" t="s">
        <v>55</v>
      </c>
      <c r="B92" s="25">
        <v>5476</v>
      </c>
      <c r="C92" s="21">
        <f>B92/$B$95</f>
        <v>6.3745576457440861E-2</v>
      </c>
      <c r="D92" s="25">
        <v>6161</v>
      </c>
      <c r="E92" s="21">
        <f>D92/$D$95</f>
        <v>6.467766148419539E-2</v>
      </c>
      <c r="F92" s="25">
        <v>5668</v>
      </c>
      <c r="G92" s="21">
        <f>F92/$F$95</f>
        <v>6.1968381693744121E-2</v>
      </c>
      <c r="H92" s="25">
        <v>4883</v>
      </c>
      <c r="I92" s="21">
        <f>H92/$H$95</f>
        <v>5.9429197346802166E-2</v>
      </c>
      <c r="J92" s="25">
        <v>5616</v>
      </c>
      <c r="K92" s="21">
        <f>J92/J$95</f>
        <v>6.2044279464404085E-2</v>
      </c>
      <c r="L92" s="25">
        <v>7329</v>
      </c>
      <c r="M92" s="21">
        <v>6.8428816850911262E-2</v>
      </c>
      <c r="N92" s="25">
        <v>8376</v>
      </c>
      <c r="O92" s="21">
        <v>7.1243875884594451E-2</v>
      </c>
      <c r="P92" s="25">
        <v>8152</v>
      </c>
      <c r="Q92" s="21">
        <v>7.261067070455153E-2</v>
      </c>
    </row>
    <row r="93" spans="1:17" ht="13.5" customHeight="1" x14ac:dyDescent="0.25">
      <c r="A93" s="26" t="s">
        <v>56</v>
      </c>
      <c r="B93" s="25">
        <v>80413</v>
      </c>
      <c r="C93" s="21">
        <f>B93/$B$95</f>
        <v>0.93607981002048801</v>
      </c>
      <c r="D93" s="25">
        <v>89071</v>
      </c>
      <c r="E93" s="21">
        <f>D93/$D$95</f>
        <v>0.93505989061171357</v>
      </c>
      <c r="F93" s="25">
        <v>85788</v>
      </c>
      <c r="G93" s="21">
        <f>F93/$F$95</f>
        <v>0.93792228806332412</v>
      </c>
      <c r="H93" s="25">
        <v>77230</v>
      </c>
      <c r="I93" s="21">
        <f>H93/$H$95</f>
        <v>0.93993792977545187</v>
      </c>
      <c r="J93" s="25">
        <v>84850</v>
      </c>
      <c r="K93" s="21">
        <f>J93/J$95</f>
        <v>0.93740333200760084</v>
      </c>
      <c r="L93" s="25">
        <v>99680</v>
      </c>
      <c r="M93" s="21">
        <v>0.93068419480131459</v>
      </c>
      <c r="N93" s="25">
        <v>109081</v>
      </c>
      <c r="O93" s="21">
        <v>0.92781198965704959</v>
      </c>
      <c r="P93" s="25">
        <v>103960</v>
      </c>
      <c r="Q93" s="21">
        <v>0.92598200766010508</v>
      </c>
    </row>
    <row r="94" spans="1:17" ht="13.5" customHeight="1" thickBot="1" x14ac:dyDescent="0.3">
      <c r="A94" s="26" t="s">
        <v>57</v>
      </c>
      <c r="B94" s="25">
        <v>15</v>
      </c>
      <c r="C94" s="21">
        <f>B94/$B$95</f>
        <v>1.746135220711492E-4</v>
      </c>
      <c r="D94" s="25">
        <v>25</v>
      </c>
      <c r="E94" s="21">
        <f>D94/$D$95</f>
        <v>2.6244790409103795E-4</v>
      </c>
      <c r="F94" s="25">
        <v>10</v>
      </c>
      <c r="G94" s="21">
        <f>F94/$F$95</f>
        <v>1.093302429317998E-4</v>
      </c>
      <c r="H94" s="25">
        <v>52</v>
      </c>
      <c r="I94" s="21">
        <f>H94/$H$95</f>
        <v>6.3287287774599886E-4</v>
      </c>
      <c r="J94" s="25">
        <v>50</v>
      </c>
      <c r="K94" s="21">
        <f>J94/J$95</f>
        <v>5.5238852799505058E-4</v>
      </c>
      <c r="L94" s="25">
        <v>95</v>
      </c>
      <c r="M94" s="21">
        <v>8.8698834777412613E-4</v>
      </c>
      <c r="N94" s="25">
        <v>111</v>
      </c>
      <c r="O94" s="21">
        <v>9.4413445835601526E-4</v>
      </c>
      <c r="P94" s="25">
        <v>158</v>
      </c>
      <c r="Q94" s="21">
        <v>1.4073216353433686E-3</v>
      </c>
    </row>
    <row r="95" spans="1:17" ht="13.5" customHeight="1" thickTop="1" thickBot="1" x14ac:dyDescent="0.3">
      <c r="A95" s="27" t="s">
        <v>13</v>
      </c>
      <c r="B95" s="28">
        <f>SUM(B92:B94)</f>
        <v>85904</v>
      </c>
      <c r="C95" s="29"/>
      <c r="D95" s="28">
        <f>SUM(D92:D94)</f>
        <v>95257</v>
      </c>
      <c r="E95" s="29"/>
      <c r="F95" s="28">
        <f>SUM(F92:F94)</f>
        <v>91466</v>
      </c>
      <c r="G95" s="29"/>
      <c r="H95" s="28">
        <f>SUM(H92:H94)</f>
        <v>82165</v>
      </c>
      <c r="I95" s="29"/>
      <c r="J95" s="28">
        <f>SUM(J92:J94)</f>
        <v>90516</v>
      </c>
      <c r="K95" s="29"/>
      <c r="L95" s="28">
        <v>107104</v>
      </c>
      <c r="M95" s="29"/>
      <c r="N95" s="28">
        <v>117568</v>
      </c>
      <c r="O95" s="29"/>
      <c r="P95" s="28">
        <v>112270</v>
      </c>
      <c r="Q95" s="29"/>
    </row>
    <row r="96" spans="1:17" ht="13.5" customHeight="1" thickTop="1" x14ac:dyDescent="0.25">
      <c r="B96"/>
      <c r="C96"/>
      <c r="D96"/>
      <c r="E96"/>
    </row>
    <row r="97" spans="1:17" ht="13.5" customHeight="1" x14ac:dyDescent="0.25">
      <c r="B97"/>
      <c r="C97"/>
      <c r="D97"/>
      <c r="E97"/>
    </row>
    <row r="98" spans="1:17" ht="13.5" customHeight="1" x14ac:dyDescent="0.25">
      <c r="A98" s="3" t="s">
        <v>58</v>
      </c>
      <c r="B98"/>
      <c r="C98"/>
      <c r="D98"/>
      <c r="E98"/>
    </row>
    <row r="99" spans="1:17" ht="13.5" customHeight="1" x14ac:dyDescent="0.25">
      <c r="B99"/>
      <c r="C99"/>
      <c r="D99"/>
      <c r="E99"/>
    </row>
    <row r="100" spans="1:17" ht="13.5" customHeight="1" x14ac:dyDescent="0.25">
      <c r="B100" s="184" t="s">
        <v>2</v>
      </c>
      <c r="C100" s="184"/>
      <c r="D100" s="184" t="s">
        <v>3</v>
      </c>
      <c r="E100" s="184"/>
      <c r="F100" s="184" t="s">
        <v>4</v>
      </c>
      <c r="G100" s="184"/>
      <c r="H100" s="184" t="s">
        <v>5</v>
      </c>
      <c r="I100" s="184"/>
      <c r="J100" s="184" t="s">
        <v>6</v>
      </c>
      <c r="K100" s="184"/>
      <c r="L100" s="184" t="s">
        <v>154</v>
      </c>
      <c r="M100" s="184"/>
      <c r="N100" s="184" t="s">
        <v>173</v>
      </c>
      <c r="O100" s="184"/>
      <c r="P100" s="184" t="s">
        <v>175</v>
      </c>
      <c r="Q100" s="184"/>
    </row>
    <row r="101" spans="1:17" ht="13.5" customHeight="1" x14ac:dyDescent="0.25">
      <c r="B101" s="164" t="s">
        <v>17</v>
      </c>
      <c r="C101" s="164" t="s">
        <v>7</v>
      </c>
      <c r="D101" s="164" t="s">
        <v>17</v>
      </c>
      <c r="E101" s="164" t="s">
        <v>7</v>
      </c>
      <c r="F101" s="164" t="s">
        <v>17</v>
      </c>
      <c r="G101" s="164" t="s">
        <v>7</v>
      </c>
      <c r="H101" s="23" t="s">
        <v>17</v>
      </c>
      <c r="I101" s="23" t="s">
        <v>7</v>
      </c>
      <c r="J101" s="23" t="s">
        <v>17</v>
      </c>
      <c r="K101" s="23" t="s">
        <v>7</v>
      </c>
      <c r="L101" s="164" t="s">
        <v>17</v>
      </c>
      <c r="M101" s="164" t="s">
        <v>7</v>
      </c>
      <c r="N101" s="168" t="s">
        <v>17</v>
      </c>
      <c r="O101" s="168" t="s">
        <v>7</v>
      </c>
      <c r="P101" s="181" t="s">
        <v>17</v>
      </c>
      <c r="Q101" s="181" t="s">
        <v>7</v>
      </c>
    </row>
    <row r="102" spans="1:17" ht="13.5" customHeight="1" x14ac:dyDescent="0.25">
      <c r="A102" s="24" t="s">
        <v>55</v>
      </c>
      <c r="B102" s="25">
        <v>51970</v>
      </c>
      <c r="C102" s="21">
        <f>B102/B105</f>
        <v>0.68677071082156116</v>
      </c>
      <c r="D102" s="25">
        <v>66194</v>
      </c>
      <c r="E102" s="21">
        <f>D102/D105</f>
        <v>0.72969993606279071</v>
      </c>
      <c r="F102" s="25">
        <v>63980</v>
      </c>
      <c r="G102" s="21">
        <f>F102/F105</f>
        <v>0.72612130016342835</v>
      </c>
      <c r="H102" s="25">
        <v>51565</v>
      </c>
      <c r="I102" s="21">
        <f>H102/H105</f>
        <v>0.69043315257414473</v>
      </c>
      <c r="J102" s="25">
        <v>56645</v>
      </c>
      <c r="K102" s="21">
        <f>J102/J105</f>
        <v>0.70106933339934152</v>
      </c>
      <c r="L102" s="25">
        <v>69007</v>
      </c>
      <c r="M102" s="21">
        <v>0.70190410317960816</v>
      </c>
      <c r="N102" s="25">
        <v>76018</v>
      </c>
      <c r="O102" s="21">
        <v>0.68579212788798971</v>
      </c>
      <c r="P102" s="25">
        <v>68196</v>
      </c>
      <c r="Q102" s="21">
        <v>0.65135914726164779</v>
      </c>
    </row>
    <row r="103" spans="1:17" ht="13.5" customHeight="1" x14ac:dyDescent="0.25">
      <c r="A103" s="26" t="s">
        <v>56</v>
      </c>
      <c r="B103" s="25">
        <v>9336</v>
      </c>
      <c r="C103" s="21">
        <f>B103/B105</f>
        <v>0.12337293354300741</v>
      </c>
      <c r="D103" s="25">
        <v>12533</v>
      </c>
      <c r="E103" s="21">
        <f>D103/D105</f>
        <v>0.13815949026611107</v>
      </c>
      <c r="F103" s="25">
        <v>11831</v>
      </c>
      <c r="G103" s="21">
        <f>F103/F105</f>
        <v>0.13427228981296532</v>
      </c>
      <c r="H103" s="25">
        <v>9394</v>
      </c>
      <c r="I103" s="21">
        <f>H103/H105</f>
        <v>0.12578161612104172</v>
      </c>
      <c r="J103" s="25">
        <v>10512</v>
      </c>
      <c r="K103" s="21">
        <f>J103/J105</f>
        <v>0.13010223025322409</v>
      </c>
      <c r="L103" s="25">
        <v>13154</v>
      </c>
      <c r="M103" s="21">
        <v>0.13379579713977663</v>
      </c>
      <c r="N103" s="25">
        <v>15014</v>
      </c>
      <c r="O103" s="21">
        <v>0.13544795980044566</v>
      </c>
      <c r="P103" s="25">
        <v>13818</v>
      </c>
      <c r="Q103" s="21">
        <v>0.13197959846415405</v>
      </c>
    </row>
    <row r="104" spans="1:17" ht="13.5" customHeight="1" thickBot="1" x14ac:dyDescent="0.3">
      <c r="A104" s="26" t="s">
        <v>57</v>
      </c>
      <c r="B104" s="25">
        <v>14367</v>
      </c>
      <c r="C104" s="21">
        <f>B104/B105</f>
        <v>0.18985635563543141</v>
      </c>
      <c r="D104" s="25">
        <v>11987</v>
      </c>
      <c r="E104" s="21">
        <f>D104/D105</f>
        <v>0.13214057367109819</v>
      </c>
      <c r="F104" s="25">
        <v>12301</v>
      </c>
      <c r="G104" s="21">
        <f>F104/F105</f>
        <v>0.13960641002360633</v>
      </c>
      <c r="H104" s="25">
        <v>13726</v>
      </c>
      <c r="I104" s="21">
        <f>H104/H105</f>
        <v>0.18378523130481356</v>
      </c>
      <c r="J104" s="25">
        <v>13641</v>
      </c>
      <c r="K104" s="21">
        <f>J104/J105</f>
        <v>0.16882843634743433</v>
      </c>
      <c r="L104" s="25">
        <v>16153</v>
      </c>
      <c r="M104" s="21">
        <v>0.16430009968061518</v>
      </c>
      <c r="N104" s="25">
        <v>19815</v>
      </c>
      <c r="O104" s="21">
        <v>0.1787599123115646</v>
      </c>
      <c r="P104" s="25">
        <v>22684</v>
      </c>
      <c r="Q104" s="21">
        <v>0.21666125427419816</v>
      </c>
    </row>
    <row r="105" spans="1:17" ht="13.5" customHeight="1" thickTop="1" thickBot="1" x14ac:dyDescent="0.3">
      <c r="A105" s="27" t="s">
        <v>13</v>
      </c>
      <c r="B105" s="28">
        <f>B102+B103+B104</f>
        <v>75673</v>
      </c>
      <c r="C105" s="178"/>
      <c r="D105" s="28">
        <f>D102+D103+D104</f>
        <v>90714</v>
      </c>
      <c r="E105" s="178"/>
      <c r="F105" s="28">
        <f>F102+F103+F104</f>
        <v>88112</v>
      </c>
      <c r="G105" s="178"/>
      <c r="H105" s="28">
        <f>H102+H103+H104</f>
        <v>74685</v>
      </c>
      <c r="I105" s="178"/>
      <c r="J105" s="28">
        <f>J102+J103+J104</f>
        <v>80798</v>
      </c>
      <c r="K105" s="178"/>
      <c r="L105" s="28">
        <v>98314</v>
      </c>
      <c r="M105" s="178"/>
      <c r="N105" s="28">
        <v>110847</v>
      </c>
      <c r="O105" s="178"/>
      <c r="P105" s="28">
        <v>104698</v>
      </c>
      <c r="Q105" s="178"/>
    </row>
    <row r="106" spans="1:17" ht="13.5" customHeight="1" thickTop="1" x14ac:dyDescent="0.25"/>
    <row r="107" spans="1:17" ht="13.5" customHeight="1" x14ac:dyDescent="0.25">
      <c r="A107" s="19" t="s">
        <v>59</v>
      </c>
      <c r="B107" s="68"/>
      <c r="C107" s="67"/>
      <c r="D107" s="31"/>
      <c r="E107" s="67"/>
      <c r="F107" s="31"/>
      <c r="G107" s="67"/>
      <c r="H107" s="31"/>
      <c r="J107" s="31"/>
      <c r="L107" s="31"/>
      <c r="N107" s="31"/>
      <c r="P107" s="31"/>
    </row>
    <row r="108" spans="1:17" ht="13.5" customHeight="1" x14ac:dyDescent="0.25">
      <c r="A108" s="19" t="s">
        <v>60</v>
      </c>
    </row>
    <row r="109" spans="1:17" ht="13.5" customHeight="1" x14ac:dyDescent="0.25"/>
    <row r="110" spans="1:17" ht="13.5" customHeight="1" x14ac:dyDescent="0.25">
      <c r="B110" s="69"/>
      <c r="D110" s="69"/>
      <c r="F110" s="69"/>
    </row>
    <row r="111" spans="1:17" ht="13.5" customHeight="1" x14ac:dyDescent="0.25"/>
    <row r="112" spans="1:17" ht="13.5" customHeight="1" x14ac:dyDescent="0.25">
      <c r="B112" s="21"/>
      <c r="D112" s="21"/>
      <c r="F112" s="21"/>
    </row>
    <row r="113" spans="2:6" ht="13.5" customHeight="1" x14ac:dyDescent="0.25">
      <c r="B113" s="21"/>
      <c r="D113" s="21"/>
      <c r="F113" s="21"/>
    </row>
    <row r="114" spans="2:6" ht="13.5" customHeight="1" x14ac:dyDescent="0.25"/>
    <row r="115" spans="2:6" ht="13.5" customHeight="1" x14ac:dyDescent="0.25"/>
    <row r="116" spans="2:6" ht="13.5" customHeight="1" x14ac:dyDescent="0.25"/>
    <row r="117" spans="2:6" ht="13.5" customHeight="1" x14ac:dyDescent="0.25"/>
    <row r="118" spans="2:6" ht="13.5" customHeight="1" x14ac:dyDescent="0.25"/>
  </sheetData>
  <mergeCells count="56">
    <mergeCell ref="N90:O90"/>
    <mergeCell ref="N100:O100"/>
    <mergeCell ref="N6:O6"/>
    <mergeCell ref="N21:O21"/>
    <mergeCell ref="N31:O31"/>
    <mergeCell ref="N59:O59"/>
    <mergeCell ref="N80:O80"/>
    <mergeCell ref="B80:C80"/>
    <mergeCell ref="D80:E80"/>
    <mergeCell ref="F80:G80"/>
    <mergeCell ref="H80:I80"/>
    <mergeCell ref="J80:K80"/>
    <mergeCell ref="L6:M6"/>
    <mergeCell ref="B6:C6"/>
    <mergeCell ref="D6:E6"/>
    <mergeCell ref="F6:G6"/>
    <mergeCell ref="H6:I6"/>
    <mergeCell ref="J6:K6"/>
    <mergeCell ref="D21:E21"/>
    <mergeCell ref="L21:M21"/>
    <mergeCell ref="L31:M31"/>
    <mergeCell ref="B21:C21"/>
    <mergeCell ref="L59:M59"/>
    <mergeCell ref="B59:C59"/>
    <mergeCell ref="D59:E59"/>
    <mergeCell ref="F59:G59"/>
    <mergeCell ref="H59:I59"/>
    <mergeCell ref="B31:C31"/>
    <mergeCell ref="D31:E31"/>
    <mergeCell ref="F31:G31"/>
    <mergeCell ref="H31:I31"/>
    <mergeCell ref="L80:M80"/>
    <mergeCell ref="F21:G21"/>
    <mergeCell ref="H21:I21"/>
    <mergeCell ref="J21:K21"/>
    <mergeCell ref="J59:K59"/>
    <mergeCell ref="J31:K31"/>
    <mergeCell ref="L90:M90"/>
    <mergeCell ref="L100:M100"/>
    <mergeCell ref="B90:C90"/>
    <mergeCell ref="D90:E90"/>
    <mergeCell ref="F100:G100"/>
    <mergeCell ref="D100:E100"/>
    <mergeCell ref="B100:C100"/>
    <mergeCell ref="H100:I100"/>
    <mergeCell ref="J100:K100"/>
    <mergeCell ref="F90:G90"/>
    <mergeCell ref="H90:I90"/>
    <mergeCell ref="J90:K90"/>
    <mergeCell ref="P90:Q90"/>
    <mergeCell ref="P100:Q100"/>
    <mergeCell ref="P6:Q6"/>
    <mergeCell ref="P21:Q21"/>
    <mergeCell ref="P31:Q31"/>
    <mergeCell ref="P59:Q59"/>
    <mergeCell ref="P80:Q8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8"/>
  <sheetViews>
    <sheetView workbookViewId="0">
      <selection activeCell="P48" sqref="P48:Q94"/>
    </sheetView>
  </sheetViews>
  <sheetFormatPr defaultRowHeight="15" x14ac:dyDescent="0.25"/>
  <cols>
    <col min="1" max="1" width="21.453125" style="2" customWidth="1"/>
    <col min="2" max="5" width="8.54296875" style="2" customWidth="1"/>
    <col min="6" max="9" width="8.54296875" customWidth="1"/>
    <col min="12" max="12" width="9" bestFit="1" customWidth="1"/>
    <col min="16" max="16" width="8.90625" style="70"/>
    <col min="255" max="255" width="21.453125" customWidth="1"/>
    <col min="256" max="265" width="8.54296875" customWidth="1"/>
    <col min="268" max="268" width="9" bestFit="1" customWidth="1"/>
    <col min="511" max="511" width="21.453125" customWidth="1"/>
    <col min="512" max="521" width="8.54296875" customWidth="1"/>
    <col min="524" max="524" width="9" bestFit="1" customWidth="1"/>
    <col min="767" max="767" width="21.453125" customWidth="1"/>
    <col min="768" max="777" width="8.54296875" customWidth="1"/>
    <col min="780" max="780" width="9" bestFit="1" customWidth="1"/>
    <col min="1023" max="1023" width="21.453125" customWidth="1"/>
    <col min="1024" max="1033" width="8.54296875" customWidth="1"/>
    <col min="1036" max="1036" width="9" bestFit="1" customWidth="1"/>
    <col min="1279" max="1279" width="21.453125" customWidth="1"/>
    <col min="1280" max="1289" width="8.54296875" customWidth="1"/>
    <col min="1292" max="1292" width="9" bestFit="1" customWidth="1"/>
    <col min="1535" max="1535" width="21.453125" customWidth="1"/>
    <col min="1536" max="1545" width="8.54296875" customWidth="1"/>
    <col min="1548" max="1548" width="9" bestFit="1" customWidth="1"/>
    <col min="1791" max="1791" width="21.453125" customWidth="1"/>
    <col min="1792" max="1801" width="8.54296875" customWidth="1"/>
    <col min="1804" max="1804" width="9" bestFit="1" customWidth="1"/>
    <col min="2047" max="2047" width="21.453125" customWidth="1"/>
    <col min="2048" max="2057" width="8.54296875" customWidth="1"/>
    <col min="2060" max="2060" width="9" bestFit="1" customWidth="1"/>
    <col min="2303" max="2303" width="21.453125" customWidth="1"/>
    <col min="2304" max="2313" width="8.54296875" customWidth="1"/>
    <col min="2316" max="2316" width="9" bestFit="1" customWidth="1"/>
    <col min="2559" max="2559" width="21.453125" customWidth="1"/>
    <col min="2560" max="2569" width="8.54296875" customWidth="1"/>
    <col min="2572" max="2572" width="9" bestFit="1" customWidth="1"/>
    <col min="2815" max="2815" width="21.453125" customWidth="1"/>
    <col min="2816" max="2825" width="8.54296875" customWidth="1"/>
    <col min="2828" max="2828" width="9" bestFit="1" customWidth="1"/>
    <col min="3071" max="3071" width="21.453125" customWidth="1"/>
    <col min="3072" max="3081" width="8.54296875" customWidth="1"/>
    <col min="3084" max="3084" width="9" bestFit="1" customWidth="1"/>
    <col min="3327" max="3327" width="21.453125" customWidth="1"/>
    <col min="3328" max="3337" width="8.54296875" customWidth="1"/>
    <col min="3340" max="3340" width="9" bestFit="1" customWidth="1"/>
    <col min="3583" max="3583" width="21.453125" customWidth="1"/>
    <col min="3584" max="3593" width="8.54296875" customWidth="1"/>
    <col min="3596" max="3596" width="9" bestFit="1" customWidth="1"/>
    <col min="3839" max="3839" width="21.453125" customWidth="1"/>
    <col min="3840" max="3849" width="8.54296875" customWidth="1"/>
    <col min="3852" max="3852" width="9" bestFit="1" customWidth="1"/>
    <col min="4095" max="4095" width="21.453125" customWidth="1"/>
    <col min="4096" max="4105" width="8.54296875" customWidth="1"/>
    <col min="4108" max="4108" width="9" bestFit="1" customWidth="1"/>
    <col min="4351" max="4351" width="21.453125" customWidth="1"/>
    <col min="4352" max="4361" width="8.54296875" customWidth="1"/>
    <col min="4364" max="4364" width="9" bestFit="1" customWidth="1"/>
    <col min="4607" max="4607" width="21.453125" customWidth="1"/>
    <col min="4608" max="4617" width="8.54296875" customWidth="1"/>
    <col min="4620" max="4620" width="9" bestFit="1" customWidth="1"/>
    <col min="4863" max="4863" width="21.453125" customWidth="1"/>
    <col min="4864" max="4873" width="8.54296875" customWidth="1"/>
    <col min="4876" max="4876" width="9" bestFit="1" customWidth="1"/>
    <col min="5119" max="5119" width="21.453125" customWidth="1"/>
    <col min="5120" max="5129" width="8.54296875" customWidth="1"/>
    <col min="5132" max="5132" width="9" bestFit="1" customWidth="1"/>
    <col min="5375" max="5375" width="21.453125" customWidth="1"/>
    <col min="5376" max="5385" width="8.54296875" customWidth="1"/>
    <col min="5388" max="5388" width="9" bestFit="1" customWidth="1"/>
    <col min="5631" max="5631" width="21.453125" customWidth="1"/>
    <col min="5632" max="5641" width="8.54296875" customWidth="1"/>
    <col min="5644" max="5644" width="9" bestFit="1" customWidth="1"/>
    <col min="5887" max="5887" width="21.453125" customWidth="1"/>
    <col min="5888" max="5897" width="8.54296875" customWidth="1"/>
    <col min="5900" max="5900" width="9" bestFit="1" customWidth="1"/>
    <col min="6143" max="6143" width="21.453125" customWidth="1"/>
    <col min="6144" max="6153" width="8.54296875" customWidth="1"/>
    <col min="6156" max="6156" width="9" bestFit="1" customWidth="1"/>
    <col min="6399" max="6399" width="21.453125" customWidth="1"/>
    <col min="6400" max="6409" width="8.54296875" customWidth="1"/>
    <col min="6412" max="6412" width="9" bestFit="1" customWidth="1"/>
    <col min="6655" max="6655" width="21.453125" customWidth="1"/>
    <col min="6656" max="6665" width="8.54296875" customWidth="1"/>
    <col min="6668" max="6668" width="9" bestFit="1" customWidth="1"/>
    <col min="6911" max="6911" width="21.453125" customWidth="1"/>
    <col min="6912" max="6921" width="8.54296875" customWidth="1"/>
    <col min="6924" max="6924" width="9" bestFit="1" customWidth="1"/>
    <col min="7167" max="7167" width="21.453125" customWidth="1"/>
    <col min="7168" max="7177" width="8.54296875" customWidth="1"/>
    <col min="7180" max="7180" width="9" bestFit="1" customWidth="1"/>
    <col min="7423" max="7423" width="21.453125" customWidth="1"/>
    <col min="7424" max="7433" width="8.54296875" customWidth="1"/>
    <col min="7436" max="7436" width="9" bestFit="1" customWidth="1"/>
    <col min="7679" max="7679" width="21.453125" customWidth="1"/>
    <col min="7680" max="7689" width="8.54296875" customWidth="1"/>
    <col min="7692" max="7692" width="9" bestFit="1" customWidth="1"/>
    <col min="7935" max="7935" width="21.453125" customWidth="1"/>
    <col min="7936" max="7945" width="8.54296875" customWidth="1"/>
    <col min="7948" max="7948" width="9" bestFit="1" customWidth="1"/>
    <col min="8191" max="8191" width="21.453125" customWidth="1"/>
    <col min="8192" max="8201" width="8.54296875" customWidth="1"/>
    <col min="8204" max="8204" width="9" bestFit="1" customWidth="1"/>
    <col min="8447" max="8447" width="21.453125" customWidth="1"/>
    <col min="8448" max="8457" width="8.54296875" customWidth="1"/>
    <col min="8460" max="8460" width="9" bestFit="1" customWidth="1"/>
    <col min="8703" max="8703" width="21.453125" customWidth="1"/>
    <col min="8704" max="8713" width="8.54296875" customWidth="1"/>
    <col min="8716" max="8716" width="9" bestFit="1" customWidth="1"/>
    <col min="8959" max="8959" width="21.453125" customWidth="1"/>
    <col min="8960" max="8969" width="8.54296875" customWidth="1"/>
    <col min="8972" max="8972" width="9" bestFit="1" customWidth="1"/>
    <col min="9215" max="9215" width="21.453125" customWidth="1"/>
    <col min="9216" max="9225" width="8.54296875" customWidth="1"/>
    <col min="9228" max="9228" width="9" bestFit="1" customWidth="1"/>
    <col min="9471" max="9471" width="21.453125" customWidth="1"/>
    <col min="9472" max="9481" width="8.54296875" customWidth="1"/>
    <col min="9484" max="9484" width="9" bestFit="1" customWidth="1"/>
    <col min="9727" max="9727" width="21.453125" customWidth="1"/>
    <col min="9728" max="9737" width="8.54296875" customWidth="1"/>
    <col min="9740" max="9740" width="9" bestFit="1" customWidth="1"/>
    <col min="9983" max="9983" width="21.453125" customWidth="1"/>
    <col min="9984" max="9993" width="8.54296875" customWidth="1"/>
    <col min="9996" max="9996" width="9" bestFit="1" customWidth="1"/>
    <col min="10239" max="10239" width="21.453125" customWidth="1"/>
    <col min="10240" max="10249" width="8.54296875" customWidth="1"/>
    <col min="10252" max="10252" width="9" bestFit="1" customWidth="1"/>
    <col min="10495" max="10495" width="21.453125" customWidth="1"/>
    <col min="10496" max="10505" width="8.54296875" customWidth="1"/>
    <col min="10508" max="10508" width="9" bestFit="1" customWidth="1"/>
    <col min="10751" max="10751" width="21.453125" customWidth="1"/>
    <col min="10752" max="10761" width="8.54296875" customWidth="1"/>
    <col min="10764" max="10764" width="9" bestFit="1" customWidth="1"/>
    <col min="11007" max="11007" width="21.453125" customWidth="1"/>
    <col min="11008" max="11017" width="8.54296875" customWidth="1"/>
    <col min="11020" max="11020" width="9" bestFit="1" customWidth="1"/>
    <col min="11263" max="11263" width="21.453125" customWidth="1"/>
    <col min="11264" max="11273" width="8.54296875" customWidth="1"/>
    <col min="11276" max="11276" width="9" bestFit="1" customWidth="1"/>
    <col min="11519" max="11519" width="21.453125" customWidth="1"/>
    <col min="11520" max="11529" width="8.54296875" customWidth="1"/>
    <col min="11532" max="11532" width="9" bestFit="1" customWidth="1"/>
    <col min="11775" max="11775" width="21.453125" customWidth="1"/>
    <col min="11776" max="11785" width="8.54296875" customWidth="1"/>
    <col min="11788" max="11788" width="9" bestFit="1" customWidth="1"/>
    <col min="12031" max="12031" width="21.453125" customWidth="1"/>
    <col min="12032" max="12041" width="8.54296875" customWidth="1"/>
    <col min="12044" max="12044" width="9" bestFit="1" customWidth="1"/>
    <col min="12287" max="12287" width="21.453125" customWidth="1"/>
    <col min="12288" max="12297" width="8.54296875" customWidth="1"/>
    <col min="12300" max="12300" width="9" bestFit="1" customWidth="1"/>
    <col min="12543" max="12543" width="21.453125" customWidth="1"/>
    <col min="12544" max="12553" width="8.54296875" customWidth="1"/>
    <col min="12556" max="12556" width="9" bestFit="1" customWidth="1"/>
    <col min="12799" max="12799" width="21.453125" customWidth="1"/>
    <col min="12800" max="12809" width="8.54296875" customWidth="1"/>
    <col min="12812" max="12812" width="9" bestFit="1" customWidth="1"/>
    <col min="13055" max="13055" width="21.453125" customWidth="1"/>
    <col min="13056" max="13065" width="8.54296875" customWidth="1"/>
    <col min="13068" max="13068" width="9" bestFit="1" customWidth="1"/>
    <col min="13311" max="13311" width="21.453125" customWidth="1"/>
    <col min="13312" max="13321" width="8.54296875" customWidth="1"/>
    <col min="13324" max="13324" width="9" bestFit="1" customWidth="1"/>
    <col min="13567" max="13567" width="21.453125" customWidth="1"/>
    <col min="13568" max="13577" width="8.54296875" customWidth="1"/>
    <col min="13580" max="13580" width="9" bestFit="1" customWidth="1"/>
    <col min="13823" max="13823" width="21.453125" customWidth="1"/>
    <col min="13824" max="13833" width="8.54296875" customWidth="1"/>
    <col min="13836" max="13836" width="9" bestFit="1" customWidth="1"/>
    <col min="14079" max="14079" width="21.453125" customWidth="1"/>
    <col min="14080" max="14089" width="8.54296875" customWidth="1"/>
    <col min="14092" max="14092" width="9" bestFit="1" customWidth="1"/>
    <col min="14335" max="14335" width="21.453125" customWidth="1"/>
    <col min="14336" max="14345" width="8.54296875" customWidth="1"/>
    <col min="14348" max="14348" width="9" bestFit="1" customWidth="1"/>
    <col min="14591" max="14591" width="21.453125" customWidth="1"/>
    <col min="14592" max="14601" width="8.54296875" customWidth="1"/>
    <col min="14604" max="14604" width="9" bestFit="1" customWidth="1"/>
    <col min="14847" max="14847" width="21.453125" customWidth="1"/>
    <col min="14848" max="14857" width="8.54296875" customWidth="1"/>
    <col min="14860" max="14860" width="9" bestFit="1" customWidth="1"/>
    <col min="15103" max="15103" width="21.453125" customWidth="1"/>
    <col min="15104" max="15113" width="8.54296875" customWidth="1"/>
    <col min="15116" max="15116" width="9" bestFit="1" customWidth="1"/>
    <col min="15359" max="15359" width="21.453125" customWidth="1"/>
    <col min="15360" max="15369" width="8.54296875" customWidth="1"/>
    <col min="15372" max="15372" width="9" bestFit="1" customWidth="1"/>
    <col min="15615" max="15615" width="21.453125" customWidth="1"/>
    <col min="15616" max="15625" width="8.54296875" customWidth="1"/>
    <col min="15628" max="15628" width="9" bestFit="1" customWidth="1"/>
    <col min="15871" max="15871" width="21.453125" customWidth="1"/>
    <col min="15872" max="15881" width="8.54296875" customWidth="1"/>
    <col min="15884" max="15884" width="9" bestFit="1" customWidth="1"/>
    <col min="16127" max="16127" width="21.453125" customWidth="1"/>
    <col min="16128" max="16137" width="8.54296875" customWidth="1"/>
    <col min="16140" max="16140" width="9" bestFit="1" customWidth="1"/>
  </cols>
  <sheetData>
    <row r="2" spans="1:21" ht="15.6" x14ac:dyDescent="0.25">
      <c r="A2" s="1" t="s">
        <v>156</v>
      </c>
    </row>
    <row r="3" spans="1:21" ht="13.5" customHeight="1" x14ac:dyDescent="0.25">
      <c r="Q3" s="20"/>
      <c r="R3" s="20"/>
    </row>
    <row r="4" spans="1:21" ht="13.5" customHeight="1" x14ac:dyDescent="0.25">
      <c r="A4" s="3" t="s">
        <v>1</v>
      </c>
      <c r="T4" s="20"/>
      <c r="U4" s="20"/>
    </row>
    <row r="5" spans="1:21" ht="13.5" customHeight="1" x14ac:dyDescent="0.25">
      <c r="Q5" s="20"/>
      <c r="R5" s="20"/>
    </row>
    <row r="6" spans="1:21" ht="13.5" customHeight="1" x14ac:dyDescent="0.25">
      <c r="A6" s="4"/>
      <c r="B6" s="184" t="s">
        <v>2</v>
      </c>
      <c r="C6" s="184"/>
      <c r="D6" s="184" t="s">
        <v>3</v>
      </c>
      <c r="E6" s="184"/>
      <c r="F6" s="184" t="s">
        <v>4</v>
      </c>
      <c r="G6" s="184"/>
      <c r="H6" s="184" t="s">
        <v>5</v>
      </c>
      <c r="I6" s="184"/>
      <c r="J6" s="184" t="s">
        <v>6</v>
      </c>
      <c r="K6" s="184"/>
      <c r="L6" s="184" t="s">
        <v>154</v>
      </c>
      <c r="M6" s="184"/>
      <c r="N6" s="184" t="s">
        <v>173</v>
      </c>
      <c r="O6" s="184"/>
      <c r="P6" s="184" t="s">
        <v>175</v>
      </c>
      <c r="Q6" s="184"/>
      <c r="R6" s="20"/>
    </row>
    <row r="7" spans="1:21" ht="13.5" customHeight="1" x14ac:dyDescent="0.25">
      <c r="A7" s="5"/>
      <c r="B7" s="168" t="s">
        <v>17</v>
      </c>
      <c r="C7" s="168" t="s">
        <v>7</v>
      </c>
      <c r="D7" s="168" t="s">
        <v>17</v>
      </c>
      <c r="E7" s="168" t="s">
        <v>7</v>
      </c>
      <c r="F7" s="168" t="s">
        <v>17</v>
      </c>
      <c r="G7" s="168" t="s">
        <v>7</v>
      </c>
      <c r="H7" s="168" t="s">
        <v>17</v>
      </c>
      <c r="I7" s="168" t="s">
        <v>7</v>
      </c>
      <c r="J7" s="168" t="s">
        <v>17</v>
      </c>
      <c r="K7" s="168" t="s">
        <v>7</v>
      </c>
      <c r="L7" s="168" t="s">
        <v>17</v>
      </c>
      <c r="M7" s="168" t="s">
        <v>7</v>
      </c>
      <c r="N7" s="168" t="s">
        <v>17</v>
      </c>
      <c r="O7" s="168" t="s">
        <v>7</v>
      </c>
      <c r="P7" s="181" t="s">
        <v>176</v>
      </c>
      <c r="Q7" s="181" t="s">
        <v>7</v>
      </c>
      <c r="R7" s="20"/>
    </row>
    <row r="8" spans="1:21" ht="13.5" customHeight="1" x14ac:dyDescent="0.25">
      <c r="A8" s="6" t="s">
        <v>8</v>
      </c>
      <c r="B8" s="7">
        <v>62087</v>
      </c>
      <c r="C8" s="8">
        <f>B8/B$13</f>
        <v>0.68089796455518514</v>
      </c>
      <c r="D8" s="7">
        <v>68927</v>
      </c>
      <c r="E8" s="8">
        <f>D8/D$13</f>
        <v>0.68081428656091347</v>
      </c>
      <c r="F8" s="7">
        <v>66184</v>
      </c>
      <c r="G8" s="8">
        <f>F8/F$13</f>
        <v>0.69581673097343277</v>
      </c>
      <c r="H8" s="7">
        <v>60189</v>
      </c>
      <c r="I8" s="8">
        <f>H8/H$13</f>
        <v>0.68311201906707519</v>
      </c>
      <c r="J8" s="7">
        <v>72905</v>
      </c>
      <c r="K8" s="8">
        <f>J8/J$13</f>
        <v>0.70392685069856809</v>
      </c>
      <c r="L8" s="7">
        <v>84711</v>
      </c>
      <c r="M8" s="8">
        <v>0.68927891422154963</v>
      </c>
      <c r="N8" s="7">
        <v>82157</v>
      </c>
      <c r="O8" s="8">
        <v>0.69694270541728165</v>
      </c>
      <c r="P8" s="7">
        <v>79413</v>
      </c>
      <c r="Q8" s="8">
        <v>0.7165104255952649</v>
      </c>
      <c r="R8" s="20"/>
    </row>
    <row r="9" spans="1:21" ht="13.5" customHeight="1" x14ac:dyDescent="0.25">
      <c r="A9" s="9" t="s">
        <v>9</v>
      </c>
      <c r="B9" s="7">
        <v>24018</v>
      </c>
      <c r="C9" s="8">
        <f>B9/B$13</f>
        <v>0.263401473942797</v>
      </c>
      <c r="D9" s="7">
        <v>26857</v>
      </c>
      <c r="E9" s="8">
        <f>D9/D$13</f>
        <v>0.26527528100985759</v>
      </c>
      <c r="F9" s="7">
        <v>24278</v>
      </c>
      <c r="G9" s="8">
        <f>F9/F$13</f>
        <v>0.25524354216386136</v>
      </c>
      <c r="H9" s="7">
        <v>23170</v>
      </c>
      <c r="I9" s="8">
        <f>H9/H$13</f>
        <v>0.26296674611281351</v>
      </c>
      <c r="J9" s="7">
        <v>25713</v>
      </c>
      <c r="K9" s="8">
        <f>J9/J$13</f>
        <v>0.24826926976218752</v>
      </c>
      <c r="L9" s="7">
        <v>31279</v>
      </c>
      <c r="M9" s="8">
        <v>0.25451187163338701</v>
      </c>
      <c r="N9" s="7">
        <v>28780</v>
      </c>
      <c r="O9" s="8">
        <v>0.24414244753227804</v>
      </c>
      <c r="P9" s="7">
        <v>25597</v>
      </c>
      <c r="Q9" s="8">
        <v>0.23095107052953542</v>
      </c>
      <c r="R9" s="20"/>
    </row>
    <row r="10" spans="1:21" ht="13.5" customHeight="1" x14ac:dyDescent="0.25">
      <c r="A10" s="9" t="s">
        <v>10</v>
      </c>
      <c r="B10" s="7">
        <v>2506</v>
      </c>
      <c r="C10" s="8">
        <f>B10/B$13</f>
        <v>2.7482891735392173E-2</v>
      </c>
      <c r="D10" s="7">
        <v>2183</v>
      </c>
      <c r="E10" s="8">
        <f>D10/D$13</f>
        <v>2.1562197506963515E-2</v>
      </c>
      <c r="F10" s="7">
        <v>1742</v>
      </c>
      <c r="G10" s="8">
        <f>F10/F$13</f>
        <v>1.8314286615431521E-2</v>
      </c>
      <c r="H10" s="7">
        <v>1393</v>
      </c>
      <c r="I10" s="8">
        <f>H10/H$13</f>
        <v>1.5809783225513564E-2</v>
      </c>
      <c r="J10" s="7">
        <v>1273</v>
      </c>
      <c r="K10" s="8">
        <f>J10/J$13</f>
        <v>1.2291322693083837E-2</v>
      </c>
      <c r="L10" s="7">
        <v>1444</v>
      </c>
      <c r="M10" s="8">
        <v>1.1749580953310875E-2</v>
      </c>
      <c r="N10" s="7">
        <v>1370</v>
      </c>
      <c r="O10" s="8">
        <v>1.1621791282808233E-2</v>
      </c>
      <c r="P10" s="7">
        <v>1181</v>
      </c>
      <c r="Q10" s="8">
        <v>1.0655671144875624E-2</v>
      </c>
      <c r="R10" s="20"/>
    </row>
    <row r="11" spans="1:21" ht="13.5" customHeight="1" x14ac:dyDescent="0.25">
      <c r="A11" s="9" t="s">
        <v>11</v>
      </c>
      <c r="B11" s="7">
        <v>2539</v>
      </c>
      <c r="C11" s="8">
        <f>B11/B$13</f>
        <v>2.7844797332865413E-2</v>
      </c>
      <c r="D11" s="7">
        <v>3214</v>
      </c>
      <c r="E11" s="8">
        <f>D11/D$13</f>
        <v>3.1745718180201894E-2</v>
      </c>
      <c r="F11" s="7">
        <v>2840</v>
      </c>
      <c r="G11" s="8">
        <f>F11/F$13</f>
        <v>2.9857964401736808E-2</v>
      </c>
      <c r="H11" s="7">
        <v>3320</v>
      </c>
      <c r="I11" s="8">
        <f>H11/H$13</f>
        <v>3.7680172511633185E-2</v>
      </c>
      <c r="J11" s="7">
        <v>3639</v>
      </c>
      <c r="K11" s="8">
        <f>J11/J$13</f>
        <v>3.5135996292326853E-2</v>
      </c>
      <c r="L11" s="7">
        <v>5410</v>
      </c>
      <c r="M11" s="8">
        <v>4.402024443034061E-2</v>
      </c>
      <c r="N11" s="7">
        <v>5523</v>
      </c>
      <c r="O11" s="8">
        <v>4.685193668244516E-2</v>
      </c>
      <c r="P11" s="7">
        <v>4612</v>
      </c>
      <c r="Q11" s="8">
        <v>4.1612155224526992E-2</v>
      </c>
      <c r="R11" s="20"/>
    </row>
    <row r="12" spans="1:21" ht="13.5" customHeight="1" thickBot="1" x14ac:dyDescent="0.3">
      <c r="A12" s="9" t="s">
        <v>12</v>
      </c>
      <c r="B12" s="7">
        <v>34</v>
      </c>
      <c r="C12" s="8">
        <f>B12/B$13</f>
        <v>3.7287243376030882E-4</v>
      </c>
      <c r="D12" s="7">
        <v>61</v>
      </c>
      <c r="E12" s="8">
        <f>D12/D$13</f>
        <v>6.0251674206357041E-4</v>
      </c>
      <c r="F12" s="7">
        <v>73</v>
      </c>
      <c r="G12" s="8">
        <f>F12/F$13</f>
        <v>7.6747584553760108E-4</v>
      </c>
      <c r="H12" s="7">
        <v>38</v>
      </c>
      <c r="I12" s="8">
        <f>H12/H$13</f>
        <v>4.3127908296447623E-4</v>
      </c>
      <c r="J12" s="7">
        <v>39</v>
      </c>
      <c r="K12" s="8">
        <f>J12/J$13</f>
        <v>3.7656055383367609E-4</v>
      </c>
      <c r="L12" s="7">
        <v>54</v>
      </c>
      <c r="M12" s="8">
        <v>4.3938876141190258E-4</v>
      </c>
      <c r="N12" s="7">
        <v>52</v>
      </c>
      <c r="O12" s="8">
        <v>4.4111908518688182E-4</v>
      </c>
      <c r="P12" s="7">
        <v>30</v>
      </c>
      <c r="Q12" s="8">
        <v>2.7067750579700989E-4</v>
      </c>
      <c r="R12" s="20"/>
    </row>
    <row r="13" spans="1:21" ht="13.5" customHeight="1" thickTop="1" thickBot="1" x14ac:dyDescent="0.3">
      <c r="A13" s="10" t="s">
        <v>13</v>
      </c>
      <c r="B13" s="11">
        <f>SUM(B8:B12)</f>
        <v>91184</v>
      </c>
      <c r="C13" s="12"/>
      <c r="D13" s="11">
        <f>SUM(D8:D12)</f>
        <v>101242</v>
      </c>
      <c r="E13" s="12"/>
      <c r="F13" s="11">
        <f>SUM(F8:F12)</f>
        <v>95117</v>
      </c>
      <c r="G13" s="12"/>
      <c r="H13" s="11">
        <f>SUM(H8:H12)</f>
        <v>88110</v>
      </c>
      <c r="I13" s="12"/>
      <c r="J13" s="11">
        <f>SUM(J8:J12)</f>
        <v>103569</v>
      </c>
      <c r="K13" s="12"/>
      <c r="L13" s="11">
        <v>122898</v>
      </c>
      <c r="M13" s="12"/>
      <c r="N13" s="11">
        <v>117882</v>
      </c>
      <c r="O13" s="12"/>
      <c r="P13" s="11">
        <v>110833</v>
      </c>
      <c r="Q13" s="12"/>
      <c r="R13" s="20"/>
    </row>
    <row r="14" spans="1:21" ht="13.5" customHeight="1" thickTop="1" x14ac:dyDescent="0.25">
      <c r="K14" s="8"/>
      <c r="P14"/>
      <c r="R14" s="20"/>
    </row>
    <row r="15" spans="1:21" ht="13.5" customHeight="1" x14ac:dyDescent="0.25">
      <c r="A15" s="19" t="s">
        <v>14</v>
      </c>
      <c r="F15" s="25"/>
      <c r="G15" s="20"/>
      <c r="P15"/>
    </row>
    <row r="16" spans="1:21" ht="13.5" customHeight="1" x14ac:dyDescent="0.25">
      <c r="A16" s="19"/>
      <c r="P16"/>
    </row>
    <row r="17" spans="1:21" ht="13.5" customHeight="1" x14ac:dyDescent="0.25">
      <c r="P17"/>
      <c r="R17" s="20"/>
    </row>
    <row r="18" spans="1:21" ht="13.5" customHeight="1" x14ac:dyDescent="0.25">
      <c r="A18" s="3" t="s">
        <v>16</v>
      </c>
      <c r="P18"/>
    </row>
    <row r="19" spans="1:21" ht="13.5" customHeight="1" x14ac:dyDescent="0.25">
      <c r="P19"/>
    </row>
    <row r="20" spans="1:21" ht="13.5" customHeight="1" x14ac:dyDescent="0.25">
      <c r="B20" s="22" t="s">
        <v>2</v>
      </c>
      <c r="C20" s="22"/>
      <c r="D20" s="22" t="s">
        <v>3</v>
      </c>
      <c r="E20" s="22"/>
      <c r="F20" s="22" t="s">
        <v>4</v>
      </c>
      <c r="G20" s="22"/>
      <c r="H20" s="22" t="s">
        <v>5</v>
      </c>
      <c r="I20" s="22"/>
      <c r="J20" s="22" t="s">
        <v>6</v>
      </c>
      <c r="K20" s="22"/>
      <c r="L20" s="22" t="s">
        <v>154</v>
      </c>
      <c r="M20" s="22"/>
      <c r="N20" s="22" t="s">
        <v>173</v>
      </c>
      <c r="O20" s="22"/>
      <c r="P20" s="22" t="s">
        <v>175</v>
      </c>
      <c r="Q20" s="22"/>
    </row>
    <row r="21" spans="1:21" ht="13.5" customHeight="1" x14ac:dyDescent="0.25">
      <c r="B21" s="23" t="s">
        <v>17</v>
      </c>
      <c r="C21" s="23" t="s">
        <v>7</v>
      </c>
      <c r="D21" s="23" t="s">
        <v>17</v>
      </c>
      <c r="E21" s="23" t="s">
        <v>7</v>
      </c>
      <c r="F21" s="23" t="s">
        <v>17</v>
      </c>
      <c r="G21" s="23" t="s">
        <v>7</v>
      </c>
      <c r="H21" s="23" t="s">
        <v>17</v>
      </c>
      <c r="I21" s="23" t="s">
        <v>7</v>
      </c>
      <c r="J21" s="23" t="s">
        <v>17</v>
      </c>
      <c r="K21" s="23" t="s">
        <v>7</v>
      </c>
      <c r="L21" s="164" t="s">
        <v>17</v>
      </c>
      <c r="M21" s="164" t="s">
        <v>7</v>
      </c>
      <c r="N21" s="168" t="s">
        <v>17</v>
      </c>
      <c r="O21" s="168" t="s">
        <v>7</v>
      </c>
      <c r="P21" s="181" t="s">
        <v>17</v>
      </c>
      <c r="Q21" s="181" t="s">
        <v>7</v>
      </c>
      <c r="R21" s="20"/>
      <c r="T21" s="20"/>
      <c r="U21" s="20"/>
    </row>
    <row r="22" spans="1:21" ht="13.5" customHeight="1" x14ac:dyDescent="0.25">
      <c r="A22" s="24" t="s">
        <v>18</v>
      </c>
      <c r="B22" s="25">
        <v>53347</v>
      </c>
      <c r="C22" s="21">
        <f>B22/$B$24</f>
        <v>0.71980624181992359</v>
      </c>
      <c r="D22" s="25">
        <v>59101</v>
      </c>
      <c r="E22" s="21">
        <f>D22/$D$24</f>
        <v>0.7191039945490163</v>
      </c>
      <c r="F22" s="25">
        <v>58138</v>
      </c>
      <c r="G22" s="21">
        <f>F22/$F$24</f>
        <v>0.7334359388403896</v>
      </c>
      <c r="H22" s="25">
        <v>52549</v>
      </c>
      <c r="I22" s="21">
        <f>H22/H$24</f>
        <v>0.74324630137761305</v>
      </c>
      <c r="J22" s="25">
        <v>58276</v>
      </c>
      <c r="K22" s="21">
        <f>J22/J$24</f>
        <v>0.7464487453728017</v>
      </c>
      <c r="L22" s="25">
        <v>68601</v>
      </c>
      <c r="M22" s="21">
        <v>0.73940223541965311</v>
      </c>
      <c r="N22" s="25">
        <v>75235</v>
      </c>
      <c r="O22" s="21">
        <v>0.74541761616962254</v>
      </c>
      <c r="P22" s="25">
        <v>70853</v>
      </c>
      <c r="Q22" s="21">
        <v>0.75705737792499195</v>
      </c>
      <c r="R22" s="20"/>
      <c r="T22" s="20"/>
      <c r="U22" s="20"/>
    </row>
    <row r="23" spans="1:21" ht="13.5" customHeight="1" thickBot="1" x14ac:dyDescent="0.3">
      <c r="A23" s="26" t="s">
        <v>19</v>
      </c>
      <c r="B23" s="25">
        <v>20766</v>
      </c>
      <c r="C23" s="21">
        <f>B23/$B$24</f>
        <v>0.28019375818007636</v>
      </c>
      <c r="D23" s="25">
        <v>23086</v>
      </c>
      <c r="E23" s="21">
        <f>D23/$D$24</f>
        <v>0.28089600545098375</v>
      </c>
      <c r="F23" s="25">
        <v>21130</v>
      </c>
      <c r="G23" s="21">
        <f>F23/$F$24</f>
        <v>0.26656406115961045</v>
      </c>
      <c r="H23" s="25">
        <v>18153</v>
      </c>
      <c r="I23" s="21">
        <f>H23/H$24</f>
        <v>0.25675369862238689</v>
      </c>
      <c r="J23" s="25">
        <v>19795</v>
      </c>
      <c r="K23" s="21">
        <f>J23/J$24</f>
        <v>0.2535512546271983</v>
      </c>
      <c r="L23" s="25">
        <v>24178</v>
      </c>
      <c r="M23" s="21">
        <v>0.26059776458034684</v>
      </c>
      <c r="N23" s="25">
        <v>25695</v>
      </c>
      <c r="O23" s="21">
        <v>0.25458238383037751</v>
      </c>
      <c r="P23" s="25">
        <v>22737</v>
      </c>
      <c r="Q23" s="21">
        <v>0.24294262207500802</v>
      </c>
      <c r="R23" s="20"/>
      <c r="T23" s="20"/>
      <c r="U23" s="20"/>
    </row>
    <row r="24" spans="1:21" ht="13.5" customHeight="1" thickTop="1" thickBot="1" x14ac:dyDescent="0.3">
      <c r="A24" s="27" t="s">
        <v>13</v>
      </c>
      <c r="B24" s="28">
        <f>SUM(B22:B23)</f>
        <v>74113</v>
      </c>
      <c r="C24" s="71"/>
      <c r="D24" s="28">
        <f>SUM(D22:D23)</f>
        <v>82187</v>
      </c>
      <c r="E24" s="71"/>
      <c r="F24" s="28">
        <f>SUM(F22:F23)</f>
        <v>79268</v>
      </c>
      <c r="G24" s="71"/>
      <c r="H24" s="28">
        <f>SUM(H22:H23)</f>
        <v>70702</v>
      </c>
      <c r="I24" s="71"/>
      <c r="J24" s="28">
        <f>SUM(J22:J23)</f>
        <v>78071</v>
      </c>
      <c r="K24" s="72"/>
      <c r="L24" s="28">
        <v>92779</v>
      </c>
      <c r="M24" s="72"/>
      <c r="N24" s="28">
        <v>100930</v>
      </c>
      <c r="O24" s="72"/>
      <c r="P24" s="28">
        <v>93590</v>
      </c>
      <c r="Q24" s="72"/>
    </row>
    <row r="25" spans="1:21" ht="13.5" customHeight="1" thickTop="1" x14ac:dyDescent="0.25">
      <c r="A25" s="30"/>
      <c r="B25" s="17"/>
      <c r="C25" s="18"/>
      <c r="D25" s="18"/>
      <c r="E25" s="18"/>
      <c r="O25" s="31"/>
      <c r="Q25" s="20"/>
      <c r="R25" s="20"/>
      <c r="T25" s="20"/>
      <c r="U25" s="20"/>
    </row>
    <row r="26" spans="1:21" ht="13.5" customHeight="1" x14ac:dyDescent="0.25">
      <c r="H26" s="20"/>
      <c r="L26" s="31"/>
      <c r="Q26" s="20"/>
      <c r="R26" s="20"/>
      <c r="T26" s="20"/>
      <c r="U26" s="20"/>
    </row>
    <row r="27" spans="1:21" ht="13.5" customHeight="1" x14ac:dyDescent="0.25">
      <c r="A27" s="3" t="s">
        <v>20</v>
      </c>
      <c r="T27" s="20"/>
      <c r="U27" s="20"/>
    </row>
    <row r="28" spans="1:21" ht="13.5" customHeight="1" x14ac:dyDescent="0.25">
      <c r="A28" s="3"/>
      <c r="Q28" s="20"/>
      <c r="R28" s="20"/>
    </row>
    <row r="29" spans="1:21" ht="13.5" customHeight="1" x14ac:dyDescent="0.25">
      <c r="A29" s="32"/>
      <c r="B29" s="184" t="s">
        <v>2</v>
      </c>
      <c r="C29" s="184"/>
      <c r="D29" s="184" t="s">
        <v>3</v>
      </c>
      <c r="E29" s="184"/>
      <c r="F29" s="184" t="s">
        <v>4</v>
      </c>
      <c r="G29" s="184"/>
      <c r="H29" s="184" t="s">
        <v>5</v>
      </c>
      <c r="I29" s="184"/>
      <c r="J29" s="184" t="s">
        <v>6</v>
      </c>
      <c r="K29" s="184"/>
      <c r="L29" s="184" t="s">
        <v>154</v>
      </c>
      <c r="M29" s="184"/>
      <c r="N29" s="184" t="s">
        <v>173</v>
      </c>
      <c r="O29" s="184"/>
      <c r="P29" s="184" t="s">
        <v>175</v>
      </c>
      <c r="Q29" s="184"/>
    </row>
    <row r="30" spans="1:21" ht="13.5" customHeight="1" x14ac:dyDescent="0.25">
      <c r="A30" s="32"/>
      <c r="B30" s="164" t="s">
        <v>17</v>
      </c>
      <c r="C30" s="164" t="s">
        <v>7</v>
      </c>
      <c r="D30" s="164" t="s">
        <v>17</v>
      </c>
      <c r="E30" s="164" t="s">
        <v>7</v>
      </c>
      <c r="F30" s="164" t="s">
        <v>17</v>
      </c>
      <c r="G30" s="164" t="s">
        <v>7</v>
      </c>
      <c r="H30" s="164" t="s">
        <v>17</v>
      </c>
      <c r="I30" s="164" t="s">
        <v>7</v>
      </c>
      <c r="J30" s="23" t="s">
        <v>17</v>
      </c>
      <c r="K30" s="23" t="s">
        <v>7</v>
      </c>
      <c r="L30" s="164" t="s">
        <v>17</v>
      </c>
      <c r="M30" s="164" t="s">
        <v>7</v>
      </c>
      <c r="N30" s="168" t="s">
        <v>17</v>
      </c>
      <c r="O30" s="168" t="s">
        <v>7</v>
      </c>
      <c r="P30" s="181" t="s">
        <v>17</v>
      </c>
      <c r="Q30" s="181" t="s">
        <v>7</v>
      </c>
    </row>
    <row r="31" spans="1:21" ht="39" customHeight="1" x14ac:dyDescent="0.25">
      <c r="A31" s="33" t="s">
        <v>21</v>
      </c>
      <c r="B31" s="25">
        <v>16101</v>
      </c>
      <c r="C31" s="34">
        <f t="shared" ref="C31:C41" si="0">B31/B$42</f>
        <v>0.2172493354742083</v>
      </c>
      <c r="D31" s="25">
        <v>18320</v>
      </c>
      <c r="E31" s="34">
        <f t="shared" ref="E31:E41" si="1">D31/D$42</f>
        <v>0.22290629904972806</v>
      </c>
      <c r="F31" s="25">
        <v>16538</v>
      </c>
      <c r="G31" s="34">
        <f t="shared" ref="G31:G41" si="2">F31/F$42</f>
        <v>0.20863400111015795</v>
      </c>
      <c r="H31" s="25">
        <v>14073</v>
      </c>
      <c r="I31" s="34">
        <f t="shared" ref="I31:I41" si="3">H31/H$42</f>
        <v>0.19904670306356256</v>
      </c>
      <c r="J31" s="25">
        <v>14952</v>
      </c>
      <c r="K31" s="34">
        <f t="shared" ref="K31:K41" si="4">J31/J$42</f>
        <v>0.1915179772258585</v>
      </c>
      <c r="L31" s="25">
        <v>17944</v>
      </c>
      <c r="M31" s="34">
        <v>0.19340583537222863</v>
      </c>
      <c r="N31" s="25">
        <v>18341</v>
      </c>
      <c r="O31" s="34">
        <v>0.18172000396314278</v>
      </c>
      <c r="P31" s="25">
        <v>15959</v>
      </c>
      <c r="Q31" s="34">
        <v>0.17052035473875415</v>
      </c>
      <c r="R31" s="20"/>
    </row>
    <row r="32" spans="1:21" ht="13.5" customHeight="1" x14ac:dyDescent="0.25">
      <c r="A32" s="35" t="s">
        <v>22</v>
      </c>
      <c r="B32" s="36">
        <v>8665</v>
      </c>
      <c r="C32" s="37">
        <f t="shared" si="0"/>
        <v>0.11691606061014936</v>
      </c>
      <c r="D32" s="36">
        <v>9812</v>
      </c>
      <c r="E32" s="37">
        <f t="shared" si="1"/>
        <v>0.11938627763514911</v>
      </c>
      <c r="F32" s="36">
        <v>9271</v>
      </c>
      <c r="G32" s="37">
        <f t="shared" si="2"/>
        <v>0.1169576626129081</v>
      </c>
      <c r="H32" s="36">
        <v>8299</v>
      </c>
      <c r="I32" s="37">
        <f t="shared" si="3"/>
        <v>0.11737998925065769</v>
      </c>
      <c r="J32" s="36">
        <v>9301</v>
      </c>
      <c r="K32" s="37">
        <f t="shared" si="4"/>
        <v>0.11913514621306247</v>
      </c>
      <c r="L32" s="36">
        <v>11131</v>
      </c>
      <c r="M32" s="37">
        <v>0.11997326981321205</v>
      </c>
      <c r="N32" s="36">
        <v>11968</v>
      </c>
      <c r="O32" s="37">
        <v>0.11857723174477361</v>
      </c>
      <c r="P32" s="36">
        <v>11051</v>
      </c>
      <c r="Q32" s="37">
        <v>0.11807885457848061</v>
      </c>
      <c r="R32" s="20"/>
      <c r="T32" s="20"/>
      <c r="U32" s="20"/>
    </row>
    <row r="33" spans="1:21" ht="13.5" customHeight="1" x14ac:dyDescent="0.25">
      <c r="A33" s="32" t="s">
        <v>23</v>
      </c>
      <c r="B33" s="39">
        <v>2916</v>
      </c>
      <c r="C33" s="34">
        <f t="shared" si="0"/>
        <v>3.9345324032221067E-2</v>
      </c>
      <c r="D33" s="39">
        <v>2979</v>
      </c>
      <c r="E33" s="34">
        <f t="shared" si="1"/>
        <v>3.6246608344385367E-2</v>
      </c>
      <c r="F33" s="39">
        <v>2888</v>
      </c>
      <c r="G33" s="34">
        <f t="shared" si="2"/>
        <v>3.6433365292425697E-2</v>
      </c>
      <c r="H33" s="39">
        <v>2611</v>
      </c>
      <c r="I33" s="34">
        <f t="shared" si="3"/>
        <v>3.6929648383355489E-2</v>
      </c>
      <c r="J33" s="39">
        <v>3229</v>
      </c>
      <c r="K33" s="34">
        <f t="shared" si="4"/>
        <v>4.1359787885386377E-2</v>
      </c>
      <c r="L33" s="39">
        <v>4034</v>
      </c>
      <c r="M33" s="34">
        <v>4.3479666734929243E-2</v>
      </c>
      <c r="N33" s="39">
        <v>4634</v>
      </c>
      <c r="O33" s="34">
        <v>4.5913009016149808E-2</v>
      </c>
      <c r="P33" s="39">
        <v>4056</v>
      </c>
      <c r="Q33" s="34">
        <v>4.3337963457634361E-2</v>
      </c>
    </row>
    <row r="34" spans="1:21" ht="13.5" customHeight="1" x14ac:dyDescent="0.25">
      <c r="A34" s="32" t="s">
        <v>24</v>
      </c>
      <c r="B34" s="39">
        <v>104</v>
      </c>
      <c r="C34" s="34">
        <f t="shared" si="0"/>
        <v>1.4032625855113139E-3</v>
      </c>
      <c r="D34" s="39">
        <v>102</v>
      </c>
      <c r="E34" s="34">
        <f t="shared" si="1"/>
        <v>1.2410721890323288E-3</v>
      </c>
      <c r="F34" s="39">
        <v>82</v>
      </c>
      <c r="G34" s="34">
        <f t="shared" si="2"/>
        <v>1.0344653580259373E-3</v>
      </c>
      <c r="H34" s="39">
        <v>54</v>
      </c>
      <c r="I34" s="34">
        <f t="shared" si="3"/>
        <v>7.6376905886679303E-4</v>
      </c>
      <c r="J34" s="39">
        <v>62</v>
      </c>
      <c r="K34" s="34">
        <f t="shared" si="4"/>
        <v>7.9414891573055296E-4</v>
      </c>
      <c r="L34" s="39">
        <v>61</v>
      </c>
      <c r="M34" s="34">
        <v>6.5747636857478521E-4</v>
      </c>
      <c r="N34" s="39">
        <v>64</v>
      </c>
      <c r="O34" s="34">
        <v>6.3410284355493911E-4</v>
      </c>
      <c r="P34" s="39">
        <v>71</v>
      </c>
      <c r="Q34" s="34">
        <v>7.5862805855326425E-4</v>
      </c>
    </row>
    <row r="35" spans="1:21" ht="13.5" customHeight="1" x14ac:dyDescent="0.25">
      <c r="A35" s="32" t="s">
        <v>25</v>
      </c>
      <c r="B35" s="39">
        <v>658</v>
      </c>
      <c r="C35" s="34">
        <f t="shared" si="0"/>
        <v>8.8783344352542735E-3</v>
      </c>
      <c r="D35" s="39">
        <v>783</v>
      </c>
      <c r="E35" s="34">
        <f t="shared" si="1"/>
        <v>9.5270541569834645E-3</v>
      </c>
      <c r="F35" s="39">
        <v>774</v>
      </c>
      <c r="G35" s="34">
        <f t="shared" si="2"/>
        <v>9.7643437452692126E-3</v>
      </c>
      <c r="H35" s="39">
        <v>632</v>
      </c>
      <c r="I35" s="34">
        <f t="shared" si="3"/>
        <v>8.9389267630335771E-3</v>
      </c>
      <c r="J35" s="39">
        <v>623</v>
      </c>
      <c r="K35" s="34">
        <f t="shared" si="4"/>
        <v>7.9799157177441044E-3</v>
      </c>
      <c r="L35" s="39">
        <v>856</v>
      </c>
      <c r="M35" s="34">
        <v>9.2262257622953477E-3</v>
      </c>
      <c r="N35" s="39">
        <v>1035</v>
      </c>
      <c r="O35" s="34">
        <v>1.0254631923115031E-2</v>
      </c>
      <c r="P35" s="39">
        <v>1067</v>
      </c>
      <c r="Q35" s="34">
        <v>1.1400790682765253E-2</v>
      </c>
    </row>
    <row r="36" spans="1:21" ht="13.5" customHeight="1" thickBot="1" x14ac:dyDescent="0.3">
      <c r="A36" s="32" t="s">
        <v>26</v>
      </c>
      <c r="B36" s="39">
        <v>987</v>
      </c>
      <c r="C36" s="34">
        <f t="shared" si="0"/>
        <v>1.3317501652881411E-2</v>
      </c>
      <c r="D36" s="39">
        <v>902</v>
      </c>
      <c r="E36" s="34">
        <f t="shared" si="1"/>
        <v>1.0974971710854514E-2</v>
      </c>
      <c r="F36" s="39">
        <v>848</v>
      </c>
      <c r="G36" s="34">
        <f t="shared" si="2"/>
        <v>1.0697885653731644E-2</v>
      </c>
      <c r="H36" s="39">
        <v>783</v>
      </c>
      <c r="I36" s="34">
        <f t="shared" si="3"/>
        <v>1.1074651353568499E-2</v>
      </c>
      <c r="J36" s="39">
        <v>929</v>
      </c>
      <c r="K36" s="34">
        <f t="shared" si="4"/>
        <v>1.1899424882478769E-2</v>
      </c>
      <c r="L36" s="39">
        <v>1283</v>
      </c>
      <c r="M36" s="34">
        <v>1.3828560342318844E-2</v>
      </c>
      <c r="N36" s="39">
        <v>1621</v>
      </c>
      <c r="O36" s="34">
        <v>1.606063608441494E-2</v>
      </c>
      <c r="P36" s="39">
        <v>1584</v>
      </c>
      <c r="Q36" s="34">
        <v>1.6924885137300994E-2</v>
      </c>
    </row>
    <row r="37" spans="1:21" ht="13.5" customHeight="1" thickTop="1" thickBot="1" x14ac:dyDescent="0.3">
      <c r="A37" s="40" t="s">
        <v>27</v>
      </c>
      <c r="B37" s="28">
        <f>SUM(B31:B36)-B32</f>
        <v>20766</v>
      </c>
      <c r="C37" s="41">
        <f t="shared" si="0"/>
        <v>0.28019375818007636</v>
      </c>
      <c r="D37" s="28">
        <f>SUM(D31:D36)-D32</f>
        <v>23086</v>
      </c>
      <c r="E37" s="41">
        <f t="shared" si="1"/>
        <v>0.28089600545098375</v>
      </c>
      <c r="F37" s="28">
        <f>SUM(F31:F36)-F32</f>
        <v>21130</v>
      </c>
      <c r="G37" s="41">
        <f t="shared" si="2"/>
        <v>0.26656406115961045</v>
      </c>
      <c r="H37" s="28">
        <f>SUM(H31:H36)-H32</f>
        <v>18153</v>
      </c>
      <c r="I37" s="41">
        <f t="shared" si="3"/>
        <v>0.25675369862238689</v>
      </c>
      <c r="J37" s="28">
        <f>SUM(J31:J36)-J32</f>
        <v>19795</v>
      </c>
      <c r="K37" s="41">
        <f t="shared" si="4"/>
        <v>0.2535512546271983</v>
      </c>
      <c r="L37" s="28">
        <v>24178</v>
      </c>
      <c r="M37" s="41">
        <v>0.26059776458034684</v>
      </c>
      <c r="N37" s="28">
        <v>25695</v>
      </c>
      <c r="O37" s="41">
        <v>0.25458238383037751</v>
      </c>
      <c r="P37" s="28">
        <v>22737</v>
      </c>
      <c r="Q37" s="41">
        <v>0.24294262207500802</v>
      </c>
    </row>
    <row r="38" spans="1:21" ht="13.5" customHeight="1" thickTop="1" x14ac:dyDescent="0.25">
      <c r="A38" s="42" t="s">
        <v>28</v>
      </c>
      <c r="B38" s="39">
        <v>48027</v>
      </c>
      <c r="C38" s="34">
        <f t="shared" si="0"/>
        <v>0.64802396340722945</v>
      </c>
      <c r="D38" s="39">
        <v>53460</v>
      </c>
      <c r="E38" s="34">
        <f t="shared" si="1"/>
        <v>0.65046783554576759</v>
      </c>
      <c r="F38" s="39">
        <v>53543</v>
      </c>
      <c r="G38" s="34">
        <f t="shared" si="2"/>
        <v>0.67546803249735077</v>
      </c>
      <c r="H38" s="39">
        <v>48401</v>
      </c>
      <c r="I38" s="34">
        <f t="shared" si="3"/>
        <v>0.68457752255947502</v>
      </c>
      <c r="J38" s="39">
        <v>53620</v>
      </c>
      <c r="K38" s="34">
        <f t="shared" si="4"/>
        <v>0.68681072357213302</v>
      </c>
      <c r="L38" s="39">
        <v>63132</v>
      </c>
      <c r="M38" s="34">
        <v>0.68045570657153021</v>
      </c>
      <c r="N38" s="39">
        <v>68462</v>
      </c>
      <c r="O38" s="34">
        <v>0.67831170117903494</v>
      </c>
      <c r="P38" s="39">
        <v>64292</v>
      </c>
      <c r="Q38" s="34">
        <v>0.68695373437333052</v>
      </c>
      <c r="R38" s="20"/>
    </row>
    <row r="39" spans="1:21" ht="13.5" customHeight="1" x14ac:dyDescent="0.25">
      <c r="A39" s="42" t="s">
        <v>29</v>
      </c>
      <c r="B39" s="39">
        <v>5204</v>
      </c>
      <c r="C39" s="34">
        <f t="shared" si="0"/>
        <v>7.0217100913469971E-2</v>
      </c>
      <c r="D39" s="39">
        <v>5532</v>
      </c>
      <c r="E39" s="34">
        <f t="shared" si="1"/>
        <v>6.7309915193400419E-2</v>
      </c>
      <c r="F39" s="39">
        <v>4444</v>
      </c>
      <c r="G39" s="34">
        <f t="shared" si="2"/>
        <v>5.606297623252763E-2</v>
      </c>
      <c r="H39" s="39">
        <v>4045</v>
      </c>
      <c r="I39" s="34">
        <f t="shared" si="3"/>
        <v>5.7211960057706998E-2</v>
      </c>
      <c r="J39" s="39">
        <v>4542</v>
      </c>
      <c r="K39" s="34">
        <f t="shared" si="4"/>
        <v>5.8177812504002765E-2</v>
      </c>
      <c r="L39" s="39">
        <v>5333</v>
      </c>
      <c r="M39" s="34">
        <v>5.7480679895234914E-2</v>
      </c>
      <c r="N39" s="39">
        <v>6637</v>
      </c>
      <c r="O39" s="34">
        <v>6.5758446448033289E-2</v>
      </c>
      <c r="P39" s="39">
        <v>6469</v>
      </c>
      <c r="Q39" s="34">
        <v>6.9120632546212202E-2</v>
      </c>
    </row>
    <row r="40" spans="1:21" ht="13.5" customHeight="1" thickBot="1" x14ac:dyDescent="0.3">
      <c r="A40" s="42" t="s">
        <v>30</v>
      </c>
      <c r="B40" s="39">
        <v>116</v>
      </c>
      <c r="C40" s="34">
        <f t="shared" si="0"/>
        <v>1.5651774992241577E-3</v>
      </c>
      <c r="D40" s="39">
        <v>109</v>
      </c>
      <c r="E40" s="34">
        <f t="shared" si="1"/>
        <v>1.3262438098482728E-3</v>
      </c>
      <c r="F40" s="39">
        <v>151</v>
      </c>
      <c r="G40" s="34">
        <f t="shared" si="2"/>
        <v>1.9049301105111772E-3</v>
      </c>
      <c r="H40" s="39">
        <v>103</v>
      </c>
      <c r="I40" s="34">
        <f t="shared" si="3"/>
        <v>1.4568187604311052E-3</v>
      </c>
      <c r="J40" s="39">
        <v>114</v>
      </c>
      <c r="K40" s="34">
        <f t="shared" si="4"/>
        <v>1.4602092966658554E-3</v>
      </c>
      <c r="L40" s="39">
        <v>136</v>
      </c>
      <c r="M40" s="34">
        <v>1.4658489528880459E-3</v>
      </c>
      <c r="N40" s="39">
        <v>136</v>
      </c>
      <c r="O40" s="34">
        <v>1.3474685425542456E-3</v>
      </c>
      <c r="P40" s="39">
        <v>92</v>
      </c>
      <c r="Q40" s="34">
        <v>9.8301100544930008E-4</v>
      </c>
    </row>
    <row r="41" spans="1:21" ht="13.5" customHeight="1" thickTop="1" thickBot="1" x14ac:dyDescent="0.3">
      <c r="A41" s="40" t="s">
        <v>18</v>
      </c>
      <c r="B41" s="28">
        <f>SUM(B38:B40)</f>
        <v>53347</v>
      </c>
      <c r="C41" s="41">
        <f t="shared" si="0"/>
        <v>0.71980624181992359</v>
      </c>
      <c r="D41" s="28">
        <f>SUM(D38:D40)</f>
        <v>59101</v>
      </c>
      <c r="E41" s="41">
        <f t="shared" si="1"/>
        <v>0.7191039945490163</v>
      </c>
      <c r="F41" s="28">
        <f>SUM(F38:F40)</f>
        <v>58138</v>
      </c>
      <c r="G41" s="41">
        <f t="shared" si="2"/>
        <v>0.7334359388403896</v>
      </c>
      <c r="H41" s="28">
        <f>SUM(H38:H40)</f>
        <v>52549</v>
      </c>
      <c r="I41" s="41">
        <f t="shared" si="3"/>
        <v>0.74324630137761305</v>
      </c>
      <c r="J41" s="28">
        <f>SUM(J38:J40)</f>
        <v>58276</v>
      </c>
      <c r="K41" s="41">
        <f t="shared" si="4"/>
        <v>0.7464487453728017</v>
      </c>
      <c r="L41" s="28">
        <v>68601</v>
      </c>
      <c r="M41" s="41">
        <v>0.73940223541965311</v>
      </c>
      <c r="N41" s="28">
        <v>75235</v>
      </c>
      <c r="O41" s="41">
        <v>0.74541761616962254</v>
      </c>
      <c r="P41" s="28">
        <v>70853</v>
      </c>
      <c r="Q41" s="41">
        <v>0.75705737792499195</v>
      </c>
    </row>
    <row r="42" spans="1:21" ht="13.5" customHeight="1" thickTop="1" thickBot="1" x14ac:dyDescent="0.3">
      <c r="A42" s="43" t="s">
        <v>31</v>
      </c>
      <c r="B42" s="28">
        <f>B37+B41</f>
        <v>74113</v>
      </c>
      <c r="C42" s="29"/>
      <c r="D42" s="28">
        <f>D37+D41</f>
        <v>82187</v>
      </c>
      <c r="E42" s="29"/>
      <c r="F42" s="28">
        <f>F37+F41</f>
        <v>79268</v>
      </c>
      <c r="G42" s="29"/>
      <c r="H42" s="28">
        <f>H37+H41</f>
        <v>70702</v>
      </c>
      <c r="I42" s="29"/>
      <c r="J42" s="28">
        <f>J37+J41</f>
        <v>78071</v>
      </c>
      <c r="K42" s="29"/>
      <c r="L42" s="28">
        <v>92779</v>
      </c>
      <c r="M42" s="29"/>
      <c r="N42" s="28">
        <v>100930</v>
      </c>
      <c r="O42" s="29"/>
      <c r="P42" s="28">
        <v>93590</v>
      </c>
      <c r="Q42" s="29"/>
      <c r="R42" s="20"/>
    </row>
    <row r="43" spans="1:21" ht="13.5" customHeight="1" thickTop="1" x14ac:dyDescent="0.25">
      <c r="A43"/>
      <c r="D43"/>
      <c r="E43"/>
      <c r="Q43" s="20"/>
      <c r="R43" s="20"/>
    </row>
    <row r="44" spans="1:21" ht="13.5" customHeight="1" x14ac:dyDescent="0.25">
      <c r="D44"/>
      <c r="E44"/>
    </row>
    <row r="45" spans="1:21" ht="13.5" customHeight="1" x14ac:dyDescent="0.25">
      <c r="D45" s="20"/>
      <c r="E45"/>
    </row>
    <row r="46" spans="1:21" ht="13.5" customHeight="1" x14ac:dyDescent="0.25">
      <c r="A46" s="3" t="s">
        <v>62</v>
      </c>
      <c r="B46" s="31"/>
      <c r="C46" s="31"/>
      <c r="D46" s="31"/>
      <c r="E46" s="31"/>
      <c r="F46" s="31"/>
      <c r="G46" s="31"/>
      <c r="H46" s="31"/>
      <c r="I46" s="31"/>
      <c r="J46" s="31"/>
    </row>
    <row r="47" spans="1:21" ht="13.5" customHeight="1" x14ac:dyDescent="0.25">
      <c r="D47"/>
      <c r="E47"/>
    </row>
    <row r="48" spans="1:21" ht="13.5" customHeight="1" x14ac:dyDescent="0.25">
      <c r="B48" s="184" t="s">
        <v>2</v>
      </c>
      <c r="C48" s="184"/>
      <c r="D48" s="184" t="s">
        <v>3</v>
      </c>
      <c r="E48" s="184"/>
      <c r="F48" s="184" t="s">
        <v>4</v>
      </c>
      <c r="G48" s="184"/>
      <c r="H48" s="184" t="s">
        <v>5</v>
      </c>
      <c r="I48" s="184"/>
      <c r="J48" s="184" t="s">
        <v>6</v>
      </c>
      <c r="K48" s="184"/>
      <c r="L48" s="184" t="s">
        <v>154</v>
      </c>
      <c r="M48" s="184"/>
      <c r="N48" s="184" t="s">
        <v>173</v>
      </c>
      <c r="O48" s="184"/>
      <c r="P48" s="184" t="s">
        <v>175</v>
      </c>
      <c r="Q48" s="184"/>
      <c r="R48" s="73"/>
      <c r="S48" s="73"/>
      <c r="T48" s="73"/>
      <c r="U48" s="73"/>
    </row>
    <row r="49" spans="1:21" ht="13.5" customHeight="1" x14ac:dyDescent="0.25">
      <c r="B49" s="164" t="s">
        <v>17</v>
      </c>
      <c r="C49" s="164" t="s">
        <v>7</v>
      </c>
      <c r="D49" s="164" t="s">
        <v>17</v>
      </c>
      <c r="E49" s="164" t="s">
        <v>7</v>
      </c>
      <c r="F49" s="164" t="s">
        <v>17</v>
      </c>
      <c r="G49" s="164" t="s">
        <v>7</v>
      </c>
      <c r="H49" s="164" t="s">
        <v>17</v>
      </c>
      <c r="I49" s="164" t="s">
        <v>7</v>
      </c>
      <c r="J49" s="23" t="s">
        <v>17</v>
      </c>
      <c r="K49" s="23" t="s">
        <v>7</v>
      </c>
      <c r="L49" s="164" t="s">
        <v>17</v>
      </c>
      <c r="M49" s="164" t="s">
        <v>7</v>
      </c>
      <c r="N49" s="168" t="s">
        <v>17</v>
      </c>
      <c r="O49" s="168" t="s">
        <v>7</v>
      </c>
      <c r="P49" s="181" t="s">
        <v>17</v>
      </c>
      <c r="Q49" s="181" t="s">
        <v>7</v>
      </c>
      <c r="R49" s="77"/>
      <c r="S49" s="77"/>
      <c r="T49" s="73"/>
      <c r="U49" s="73"/>
    </row>
    <row r="50" spans="1:21" ht="13.5" customHeight="1" x14ac:dyDescent="0.25">
      <c r="A50" s="24" t="s">
        <v>37</v>
      </c>
      <c r="B50" s="25">
        <v>4002</v>
      </c>
      <c r="C50" s="21">
        <v>0.19271886737937013</v>
      </c>
      <c r="D50" s="25">
        <v>4617</v>
      </c>
      <c r="E50" s="21">
        <v>0.19999133674088193</v>
      </c>
      <c r="F50" s="25">
        <v>4116</v>
      </c>
      <c r="G50" s="21">
        <v>0.19479413156649314</v>
      </c>
      <c r="H50" s="25">
        <v>3540</v>
      </c>
      <c r="I50" s="21">
        <v>0.19500908940670963</v>
      </c>
      <c r="J50" s="25">
        <v>5565</v>
      </c>
      <c r="K50" s="21">
        <v>0.28113159888860823</v>
      </c>
      <c r="L50" s="25">
        <v>6476</v>
      </c>
      <c r="M50" s="21">
        <v>0.26784680287865004</v>
      </c>
      <c r="N50" s="25">
        <v>6373</v>
      </c>
      <c r="O50" s="21">
        <v>0.24802490756956605</v>
      </c>
      <c r="P50" s="25">
        <v>5385</v>
      </c>
      <c r="Q50" s="21">
        <v>0.23683863306504815</v>
      </c>
      <c r="R50" s="73"/>
      <c r="S50" s="73"/>
      <c r="T50" s="73"/>
      <c r="U50" s="73"/>
    </row>
    <row r="51" spans="1:21" ht="13.5" customHeight="1" x14ac:dyDescent="0.25">
      <c r="A51" s="26" t="s">
        <v>38</v>
      </c>
      <c r="B51" s="25">
        <v>2647</v>
      </c>
      <c r="C51" s="21">
        <v>0.12746797650004815</v>
      </c>
      <c r="D51" s="25">
        <v>2955</v>
      </c>
      <c r="E51" s="21">
        <v>0.12799965346963527</v>
      </c>
      <c r="F51" s="25">
        <v>3203</v>
      </c>
      <c r="G51" s="21">
        <v>0.15158542356838617</v>
      </c>
      <c r="H51" s="7">
        <v>3201</v>
      </c>
      <c r="I51" s="21">
        <v>0.17633449016691455</v>
      </c>
      <c r="J51" s="7">
        <v>4817</v>
      </c>
      <c r="K51" s="21">
        <v>0.24334427885829754</v>
      </c>
      <c r="L51" s="7">
        <v>5961</v>
      </c>
      <c r="M51" s="21">
        <v>0.24654644718338986</v>
      </c>
      <c r="N51" s="7">
        <v>6546</v>
      </c>
      <c r="O51" s="21">
        <v>0.25475773496789261</v>
      </c>
      <c r="P51" s="7">
        <v>6429</v>
      </c>
      <c r="Q51" s="21">
        <v>0.2827549808681884</v>
      </c>
      <c r="R51" s="77"/>
      <c r="S51" s="77"/>
      <c r="T51" s="73"/>
      <c r="U51" s="73"/>
    </row>
    <row r="52" spans="1:21" ht="34.200000000000003" x14ac:dyDescent="0.25">
      <c r="A52" s="50" t="s">
        <v>61</v>
      </c>
      <c r="B52" s="25">
        <v>3731</v>
      </c>
      <c r="C52" s="21">
        <v>0.17966868920350573</v>
      </c>
      <c r="D52" s="25">
        <v>3943</v>
      </c>
      <c r="E52" s="21">
        <v>0.17079615351295158</v>
      </c>
      <c r="F52" s="25">
        <v>3348</v>
      </c>
      <c r="G52" s="21">
        <v>0.1584477046852816</v>
      </c>
      <c r="H52" s="25">
        <v>2627</v>
      </c>
      <c r="I52" s="21">
        <v>0.1447143722800639</v>
      </c>
      <c r="J52" s="25">
        <v>469</v>
      </c>
      <c r="K52" s="21">
        <v>2.3692851730234908E-2</v>
      </c>
      <c r="L52" s="25">
        <v>546</v>
      </c>
      <c r="M52" s="21">
        <v>2.25825130283729E-2</v>
      </c>
      <c r="N52" s="25">
        <v>580</v>
      </c>
      <c r="O52" s="21">
        <v>2.2572484919244989E-2</v>
      </c>
      <c r="P52" s="25">
        <v>454</v>
      </c>
      <c r="Q52" s="21">
        <v>1.996745392971808E-2</v>
      </c>
      <c r="R52" s="73"/>
      <c r="S52" s="73"/>
      <c r="T52" s="73"/>
      <c r="U52" s="73"/>
    </row>
    <row r="53" spans="1:21" ht="13.5" customHeight="1" x14ac:dyDescent="0.25">
      <c r="A53" s="51" t="s">
        <v>39</v>
      </c>
      <c r="B53" s="52">
        <v>10380</v>
      </c>
      <c r="C53" s="53">
        <v>0.49985553308292402</v>
      </c>
      <c r="D53" s="52">
        <v>11515</v>
      </c>
      <c r="E53" s="53">
        <v>0.49878714372346877</v>
      </c>
      <c r="F53" s="52">
        <v>10667</v>
      </c>
      <c r="G53" s="53">
        <v>0.50482725982016086</v>
      </c>
      <c r="H53" s="52">
        <v>9368</v>
      </c>
      <c r="I53" s="53">
        <v>0.51605795185368808</v>
      </c>
      <c r="J53" s="52">
        <v>10851</v>
      </c>
      <c r="K53" s="53">
        <v>0.54816872947714068</v>
      </c>
      <c r="L53" s="52">
        <v>12983</v>
      </c>
      <c r="M53" s="53">
        <v>0.53697576309041273</v>
      </c>
      <c r="N53" s="52">
        <v>13499</v>
      </c>
      <c r="O53" s="53">
        <v>0.52535512745670365</v>
      </c>
      <c r="P53" s="52">
        <v>12268</v>
      </c>
      <c r="Q53" s="53">
        <v>0.53956106786295466</v>
      </c>
      <c r="R53" s="77"/>
      <c r="S53" s="77"/>
      <c r="T53" s="73"/>
      <c r="U53" s="73"/>
    </row>
    <row r="54" spans="1:21" ht="13.5" customHeight="1" x14ac:dyDescent="0.25">
      <c r="A54" s="26" t="s">
        <v>40</v>
      </c>
      <c r="B54" s="25">
        <v>244</v>
      </c>
      <c r="C54" s="21">
        <v>1.1749975922180488E-2</v>
      </c>
      <c r="D54" s="25">
        <v>307</v>
      </c>
      <c r="E54" s="21">
        <v>1.329810274625314E-2</v>
      </c>
      <c r="F54" s="25">
        <v>223</v>
      </c>
      <c r="G54" s="21">
        <v>1.0553715097018457E-2</v>
      </c>
      <c r="H54" s="25">
        <v>177</v>
      </c>
      <c r="I54" s="21">
        <v>9.750454470335481E-3</v>
      </c>
      <c r="J54" s="25">
        <v>241</v>
      </c>
      <c r="K54" s="21">
        <v>1.217479161404395E-2</v>
      </c>
      <c r="L54" s="25">
        <v>284</v>
      </c>
      <c r="M54" s="21">
        <v>1.1746215567871619E-2</v>
      </c>
      <c r="N54" s="25">
        <v>284</v>
      </c>
      <c r="O54" s="21">
        <v>1.1052733994940649E-2</v>
      </c>
      <c r="P54" s="25">
        <v>190</v>
      </c>
      <c r="Q54" s="21">
        <v>8.3564234507630727E-3</v>
      </c>
      <c r="R54" s="73"/>
      <c r="S54" s="73"/>
      <c r="T54" s="73"/>
      <c r="U54" s="73"/>
    </row>
    <row r="55" spans="1:21" ht="13.5" customHeight="1" x14ac:dyDescent="0.25">
      <c r="A55" s="26" t="s">
        <v>41</v>
      </c>
      <c r="B55" s="25">
        <v>794</v>
      </c>
      <c r="C55" s="21">
        <v>3.8235577386111913E-2</v>
      </c>
      <c r="D55" s="25">
        <v>934</v>
      </c>
      <c r="E55" s="21">
        <v>4.0457420081434638E-2</v>
      </c>
      <c r="F55" s="25">
        <v>614</v>
      </c>
      <c r="G55" s="21">
        <v>2.905821107430194E-2</v>
      </c>
      <c r="H55" s="25">
        <v>300</v>
      </c>
      <c r="I55" s="21">
        <v>1.6526194017517766E-2</v>
      </c>
      <c r="J55" s="25">
        <v>164</v>
      </c>
      <c r="K55" s="21">
        <v>8.2849204344531448E-3</v>
      </c>
      <c r="L55" s="25">
        <v>197</v>
      </c>
      <c r="M55" s="21">
        <v>8.1479030523616512E-3</v>
      </c>
      <c r="N55" s="25">
        <v>151</v>
      </c>
      <c r="O55" s="21">
        <v>5.8766296944930919E-3</v>
      </c>
      <c r="P55" s="25">
        <v>56</v>
      </c>
      <c r="Q55" s="21">
        <v>2.4629458591722744E-3</v>
      </c>
      <c r="R55" s="73"/>
      <c r="S55" s="73"/>
      <c r="T55" s="73"/>
      <c r="U55" s="73"/>
    </row>
    <row r="56" spans="1:21" ht="13.5" customHeight="1" x14ac:dyDescent="0.25">
      <c r="A56" s="18" t="s">
        <v>42</v>
      </c>
      <c r="B56" s="54">
        <v>948</v>
      </c>
      <c r="C56" s="21">
        <v>4.5651545796012716E-2</v>
      </c>
      <c r="D56" s="54">
        <v>1065</v>
      </c>
      <c r="E56" s="21">
        <v>4.6131854803777184E-2</v>
      </c>
      <c r="F56" s="54">
        <v>1048</v>
      </c>
      <c r="G56" s="21">
        <v>4.9597728348319922E-2</v>
      </c>
      <c r="H56" s="54">
        <v>980</v>
      </c>
      <c r="I56" s="21">
        <v>5.3985567123891368E-2</v>
      </c>
      <c r="J56" s="54">
        <v>1070</v>
      </c>
      <c r="K56" s="21">
        <v>5.4054054054054057E-2</v>
      </c>
      <c r="L56" s="54">
        <v>1339</v>
      </c>
      <c r="M56" s="21">
        <v>5.5380924807676403E-2</v>
      </c>
      <c r="N56" s="54">
        <v>1361</v>
      </c>
      <c r="O56" s="21">
        <v>5.2967503405331774E-2</v>
      </c>
      <c r="P56" s="54">
        <v>1007</v>
      </c>
      <c r="Q56" s="21">
        <v>4.4289044289044288E-2</v>
      </c>
      <c r="R56" s="73"/>
      <c r="S56" s="73"/>
      <c r="T56" s="73"/>
      <c r="U56" s="73"/>
    </row>
    <row r="57" spans="1:21" ht="13.5" customHeight="1" x14ac:dyDescent="0.25">
      <c r="A57" s="50" t="s">
        <v>43</v>
      </c>
      <c r="B57" s="54">
        <v>1578</v>
      </c>
      <c r="C57" s="21">
        <v>7.598959838197053E-2</v>
      </c>
      <c r="D57" s="54">
        <v>1715</v>
      </c>
      <c r="E57" s="21">
        <v>7.4287446937537902E-2</v>
      </c>
      <c r="F57" s="54">
        <v>1536</v>
      </c>
      <c r="G57" s="21">
        <v>7.2692853762423099E-2</v>
      </c>
      <c r="H57" s="54">
        <v>1018</v>
      </c>
      <c r="I57" s="21">
        <v>5.607888503277695E-2</v>
      </c>
      <c r="J57" s="54">
        <v>307</v>
      </c>
      <c r="K57" s="21">
        <v>1.5508966910836071E-2</v>
      </c>
      <c r="L57" s="54">
        <v>373</v>
      </c>
      <c r="M57" s="21">
        <v>1.5427247911324344E-2</v>
      </c>
      <c r="N57" s="54">
        <v>359</v>
      </c>
      <c r="O57" s="21">
        <v>1.3971589803463708E-2</v>
      </c>
      <c r="P57" s="54">
        <v>289</v>
      </c>
      <c r="Q57" s="21">
        <v>1.2710559880371201E-2</v>
      </c>
      <c r="R57" s="73"/>
      <c r="S57" s="73"/>
      <c r="T57" s="73"/>
      <c r="U57" s="73"/>
    </row>
    <row r="58" spans="1:21" ht="13.5" customHeight="1" x14ac:dyDescent="0.25">
      <c r="A58" s="18" t="s">
        <v>44</v>
      </c>
      <c r="B58" s="54">
        <v>994</v>
      </c>
      <c r="C58" s="21">
        <v>4.7866705191177888E-2</v>
      </c>
      <c r="D58" s="54">
        <v>1027</v>
      </c>
      <c r="E58" s="21">
        <v>4.448583557134194E-2</v>
      </c>
      <c r="F58" s="54">
        <v>852</v>
      </c>
      <c r="G58" s="21">
        <v>4.0321817321344058E-2</v>
      </c>
      <c r="H58" s="54">
        <v>696</v>
      </c>
      <c r="I58" s="21">
        <v>3.8340770120641215E-2</v>
      </c>
      <c r="J58" s="54">
        <v>403</v>
      </c>
      <c r="K58" s="21">
        <v>2.0358676433442788E-2</v>
      </c>
      <c r="L58" s="54">
        <v>406</v>
      </c>
      <c r="M58" s="21">
        <v>1.679212507237985E-2</v>
      </c>
      <c r="N58" s="54">
        <v>392</v>
      </c>
      <c r="O58" s="21">
        <v>1.5255886359213855E-2</v>
      </c>
      <c r="P58" s="54">
        <v>362</v>
      </c>
      <c r="Q58" s="21">
        <v>1.5921185732506487E-2</v>
      </c>
      <c r="R58" s="73"/>
      <c r="S58" s="73"/>
      <c r="T58" s="73"/>
      <c r="U58" s="73"/>
    </row>
    <row r="59" spans="1:21" ht="26.25" customHeight="1" x14ac:dyDescent="0.25">
      <c r="A59" s="50" t="s">
        <v>45</v>
      </c>
      <c r="B59" s="25">
        <v>77</v>
      </c>
      <c r="C59" s="21">
        <v>3.7079842049503996E-3</v>
      </c>
      <c r="D59" s="25">
        <v>117</v>
      </c>
      <c r="E59" s="21">
        <v>5.06800658407693E-3</v>
      </c>
      <c r="F59" s="25">
        <v>74</v>
      </c>
      <c r="G59" s="21">
        <v>3.502129673450071E-3</v>
      </c>
      <c r="H59" s="25">
        <v>80</v>
      </c>
      <c r="I59" s="21">
        <v>4.4069850713380704E-3</v>
      </c>
      <c r="J59" s="14"/>
      <c r="K59" s="15">
        <v>0</v>
      </c>
      <c r="L59" s="14"/>
      <c r="M59" s="15">
        <v>0</v>
      </c>
      <c r="N59" s="14"/>
      <c r="O59" s="15">
        <v>0</v>
      </c>
      <c r="P59" s="14"/>
      <c r="Q59" s="15">
        <v>0</v>
      </c>
      <c r="R59" s="73"/>
      <c r="S59" s="77"/>
      <c r="T59" s="73"/>
      <c r="U59" s="73"/>
    </row>
    <row r="60" spans="1:21" ht="13.5" customHeight="1" x14ac:dyDescent="0.25">
      <c r="A60" s="18" t="s">
        <v>46</v>
      </c>
      <c r="B60" s="25">
        <v>3131</v>
      </c>
      <c r="C60" s="21">
        <v>0.15077530578830781</v>
      </c>
      <c r="D60" s="25">
        <v>3455</v>
      </c>
      <c r="E60" s="21">
        <v>0.14965780126483583</v>
      </c>
      <c r="F60" s="25">
        <v>3426</v>
      </c>
      <c r="G60" s="21">
        <v>0.16213913866540464</v>
      </c>
      <c r="H60" s="25">
        <v>3006</v>
      </c>
      <c r="I60" s="21">
        <v>0.16559246405552802</v>
      </c>
      <c r="J60" s="25">
        <v>3854</v>
      </c>
      <c r="K60" s="21">
        <v>0.19469563020964889</v>
      </c>
      <c r="L60" s="25">
        <v>4891</v>
      </c>
      <c r="M60" s="21">
        <v>0.20229133923401441</v>
      </c>
      <c r="N60" s="25">
        <v>5670</v>
      </c>
      <c r="O60" s="21">
        <v>0.22066549912434325</v>
      </c>
      <c r="P60" s="25">
        <v>5123</v>
      </c>
      <c r="Q60" s="21">
        <v>0.22531556493820645</v>
      </c>
      <c r="R60" s="73"/>
      <c r="S60" s="73"/>
      <c r="T60" s="73"/>
      <c r="U60" s="73"/>
    </row>
    <row r="61" spans="1:21" ht="13.5" customHeight="1" x14ac:dyDescent="0.25">
      <c r="A61" s="55" t="s">
        <v>47</v>
      </c>
      <c r="B61" s="56">
        <v>18146</v>
      </c>
      <c r="C61" s="57">
        <v>0.87383222575363573</v>
      </c>
      <c r="D61" s="56">
        <v>20135</v>
      </c>
      <c r="E61" s="57">
        <v>0.87217361171272612</v>
      </c>
      <c r="F61" s="56">
        <v>18440</v>
      </c>
      <c r="G61" s="57">
        <v>0.872692853762423</v>
      </c>
      <c r="H61" s="56">
        <v>15625</v>
      </c>
      <c r="I61" s="57">
        <v>0.86073927174571696</v>
      </c>
      <c r="J61" s="56">
        <v>16890</v>
      </c>
      <c r="K61" s="57">
        <v>0.8532457691336196</v>
      </c>
      <c r="L61" s="56">
        <v>20473</v>
      </c>
      <c r="M61" s="57">
        <v>0.846761518736041</v>
      </c>
      <c r="N61" s="56">
        <v>21716</v>
      </c>
      <c r="O61" s="57">
        <v>0.84514496983848986</v>
      </c>
      <c r="P61" s="56">
        <v>19295</v>
      </c>
      <c r="Q61" s="57">
        <v>0.84861679201301832</v>
      </c>
      <c r="R61" s="73"/>
      <c r="S61" s="77"/>
      <c r="T61" s="73"/>
      <c r="U61" s="73"/>
    </row>
    <row r="62" spans="1:21" ht="13.5" customHeight="1" x14ac:dyDescent="0.25">
      <c r="A62" s="26" t="s">
        <v>48</v>
      </c>
      <c r="B62" s="25">
        <v>2085</v>
      </c>
      <c r="C62" s="21">
        <v>0.10040450736781277</v>
      </c>
      <c r="D62" s="25">
        <v>2444</v>
      </c>
      <c r="E62" s="21">
        <v>0.10586502642294031</v>
      </c>
      <c r="F62" s="25">
        <v>2205</v>
      </c>
      <c r="G62" s="21">
        <v>0.10435399905347846</v>
      </c>
      <c r="H62" s="25">
        <v>2044</v>
      </c>
      <c r="I62" s="21">
        <v>0.11259846857268771</v>
      </c>
      <c r="J62" s="25">
        <v>2311</v>
      </c>
      <c r="K62" s="21">
        <v>0.11674665319525132</v>
      </c>
      <c r="L62" s="25">
        <v>2948</v>
      </c>
      <c r="M62" s="21">
        <v>0.12192902638762511</v>
      </c>
      <c r="N62" s="25">
        <v>2896</v>
      </c>
      <c r="O62" s="21">
        <v>0.11270675228643705</v>
      </c>
      <c r="P62" s="25">
        <v>2392</v>
      </c>
      <c r="Q62" s="21">
        <v>0.10520297312750143</v>
      </c>
      <c r="R62" s="73"/>
      <c r="S62" s="73"/>
      <c r="T62" s="73"/>
      <c r="U62" s="73"/>
    </row>
    <row r="63" spans="1:21" ht="13.5" customHeight="1" thickBot="1" x14ac:dyDescent="0.3">
      <c r="A63" s="179" t="s">
        <v>49</v>
      </c>
      <c r="B63" s="25">
        <v>535</v>
      </c>
      <c r="C63" s="21">
        <v>2.5763266878551478E-2</v>
      </c>
      <c r="D63" s="25">
        <v>507</v>
      </c>
      <c r="E63" s="21">
        <v>2.1961361864333361E-2</v>
      </c>
      <c r="F63" s="25">
        <v>485</v>
      </c>
      <c r="G63" s="21">
        <v>2.2953147184098438E-2</v>
      </c>
      <c r="H63" s="25">
        <v>484</v>
      </c>
      <c r="I63" s="21">
        <v>2.6662259681595329E-2</v>
      </c>
      <c r="J63" s="25">
        <v>594</v>
      </c>
      <c r="K63" s="21">
        <v>3.0007577671129073E-2</v>
      </c>
      <c r="L63" s="25">
        <v>757</v>
      </c>
      <c r="M63" s="21">
        <v>3.130945487633386E-2</v>
      </c>
      <c r="N63" s="25">
        <v>1083</v>
      </c>
      <c r="O63" s="21">
        <v>4.214827787507297E-2</v>
      </c>
      <c r="P63" s="25">
        <v>1050</v>
      </c>
      <c r="Q63" s="21">
        <v>4.618023485948014E-2</v>
      </c>
      <c r="R63" s="73"/>
      <c r="S63" s="73"/>
      <c r="T63" s="73"/>
      <c r="U63" s="73"/>
    </row>
    <row r="64" spans="1:21" ht="13.5" customHeight="1" thickTop="1" thickBot="1" x14ac:dyDescent="0.3">
      <c r="A64" s="27" t="s">
        <v>13</v>
      </c>
      <c r="B64" s="28">
        <v>20766</v>
      </c>
      <c r="C64" s="29"/>
      <c r="D64" s="28">
        <v>23086</v>
      </c>
      <c r="E64" s="29"/>
      <c r="F64" s="28">
        <v>21130</v>
      </c>
      <c r="G64" s="29"/>
      <c r="H64" s="28">
        <v>18153</v>
      </c>
      <c r="I64" s="29"/>
      <c r="J64" s="28">
        <v>19795</v>
      </c>
      <c r="K64" s="29"/>
      <c r="L64" s="28">
        <v>24178</v>
      </c>
      <c r="M64" s="29"/>
      <c r="N64" s="28">
        <v>25695</v>
      </c>
      <c r="O64" s="29"/>
      <c r="P64" s="28">
        <v>22737</v>
      </c>
      <c r="Q64" s="29"/>
      <c r="R64" s="73"/>
      <c r="S64" s="73"/>
      <c r="T64" s="73"/>
      <c r="U64" s="73"/>
    </row>
    <row r="65" spans="1:21" ht="13.5" customHeight="1" thickTop="1" x14ac:dyDescent="0.25">
      <c r="B65" s="59"/>
      <c r="C65" s="59"/>
      <c r="D65" s="59"/>
      <c r="E65" s="59"/>
      <c r="O65" s="75"/>
      <c r="P65"/>
      <c r="Q65" s="75"/>
      <c r="R65" s="73"/>
      <c r="S65" s="73"/>
      <c r="T65" s="73"/>
      <c r="U65" s="73"/>
    </row>
    <row r="66" spans="1:21" ht="13.5" customHeight="1" x14ac:dyDescent="0.25">
      <c r="B66" s="21"/>
      <c r="C66" s="21"/>
      <c r="D66" s="21"/>
      <c r="E66" s="21"/>
      <c r="F66" s="21"/>
      <c r="H66" s="21"/>
      <c r="J66" s="25"/>
      <c r="P66"/>
      <c r="R66" s="73"/>
      <c r="S66" s="77"/>
      <c r="T66" s="77"/>
      <c r="U66" s="73"/>
    </row>
    <row r="67" spans="1:21" ht="13.5" customHeight="1" x14ac:dyDescent="0.25">
      <c r="A67" s="3" t="s">
        <v>63</v>
      </c>
      <c r="C67" s="59"/>
      <c r="E67" s="59"/>
      <c r="P67"/>
      <c r="R67" s="73"/>
      <c r="S67" s="77"/>
      <c r="T67" s="73"/>
      <c r="U67" s="73"/>
    </row>
    <row r="68" spans="1:21" ht="13.5" customHeight="1" x14ac:dyDescent="0.25">
      <c r="A68" s="3"/>
      <c r="C68" s="59"/>
      <c r="E68" s="59"/>
      <c r="O68" s="75"/>
      <c r="P68"/>
      <c r="Q68" s="75"/>
      <c r="R68" s="73"/>
      <c r="S68" s="73"/>
      <c r="T68" s="73"/>
      <c r="U68" s="73"/>
    </row>
    <row r="69" spans="1:21" ht="13.5" customHeight="1" x14ac:dyDescent="0.25">
      <c r="B69" s="184" t="s">
        <v>2</v>
      </c>
      <c r="C69" s="184"/>
      <c r="D69" s="184" t="s">
        <v>3</v>
      </c>
      <c r="E69" s="184"/>
      <c r="F69" s="184" t="s">
        <v>4</v>
      </c>
      <c r="G69" s="184"/>
      <c r="H69" s="184" t="s">
        <v>5</v>
      </c>
      <c r="I69" s="184"/>
      <c r="J69" s="184" t="s">
        <v>6</v>
      </c>
      <c r="K69" s="184"/>
      <c r="L69" s="184" t="s">
        <v>154</v>
      </c>
      <c r="M69" s="184"/>
      <c r="N69" s="184" t="s">
        <v>173</v>
      </c>
      <c r="O69" s="184"/>
      <c r="P69" s="184" t="s">
        <v>175</v>
      </c>
      <c r="Q69" s="184"/>
      <c r="R69" s="73"/>
      <c r="S69" s="73"/>
      <c r="T69" s="73"/>
      <c r="U69" s="73"/>
    </row>
    <row r="70" spans="1:21" ht="13.5" customHeight="1" x14ac:dyDescent="0.25">
      <c r="B70" s="164" t="s">
        <v>17</v>
      </c>
      <c r="C70" s="164" t="s">
        <v>7</v>
      </c>
      <c r="D70" s="164" t="s">
        <v>17</v>
      </c>
      <c r="E70" s="164" t="s">
        <v>7</v>
      </c>
      <c r="F70" s="164" t="s">
        <v>17</v>
      </c>
      <c r="G70" s="164" t="s">
        <v>7</v>
      </c>
      <c r="H70" s="164" t="s">
        <v>17</v>
      </c>
      <c r="I70" s="164" t="s">
        <v>7</v>
      </c>
      <c r="J70" s="23" t="s">
        <v>17</v>
      </c>
      <c r="K70" s="23" t="s">
        <v>7</v>
      </c>
      <c r="L70" s="164" t="s">
        <v>17</v>
      </c>
      <c r="M70" s="164" t="s">
        <v>7</v>
      </c>
      <c r="N70" s="168" t="s">
        <v>17</v>
      </c>
      <c r="O70" s="168" t="s">
        <v>7</v>
      </c>
      <c r="P70" s="181" t="s">
        <v>17</v>
      </c>
      <c r="Q70" s="181" t="s">
        <v>7</v>
      </c>
      <c r="R70" s="73"/>
      <c r="S70" s="73"/>
      <c r="T70" s="73"/>
      <c r="U70" s="73"/>
    </row>
    <row r="71" spans="1:21" ht="40.5" customHeight="1" x14ac:dyDescent="0.25">
      <c r="A71" s="60" t="s">
        <v>51</v>
      </c>
      <c r="B71" s="61">
        <v>10380</v>
      </c>
      <c r="C71" s="62">
        <v>0.14005640036160996</v>
      </c>
      <c r="D71" s="61">
        <v>11515</v>
      </c>
      <c r="E71" s="62">
        <v>0.14010731624222808</v>
      </c>
      <c r="F71" s="61">
        <v>10667</v>
      </c>
      <c r="G71" s="62">
        <v>0.13456880456173992</v>
      </c>
      <c r="H71" s="61">
        <v>9368</v>
      </c>
      <c r="I71" s="62">
        <v>0.13249978784192809</v>
      </c>
      <c r="J71" s="61">
        <v>10851</v>
      </c>
      <c r="K71" s="62">
        <v>0.1389888691063263</v>
      </c>
      <c r="L71" s="61">
        <v>12983</v>
      </c>
      <c r="M71" s="62">
        <v>0.13993468349518748</v>
      </c>
      <c r="N71" s="61">
        <v>13499</v>
      </c>
      <c r="O71" s="62">
        <v>0.1337461607054394</v>
      </c>
      <c r="P71" s="61">
        <v>12268</v>
      </c>
      <c r="Q71" s="62">
        <v>0.13108238059621755</v>
      </c>
      <c r="R71" s="73"/>
      <c r="S71" s="73"/>
      <c r="T71" s="73"/>
      <c r="U71" s="73"/>
    </row>
    <row r="72" spans="1:21" ht="13.5" customHeight="1" x14ac:dyDescent="0.25">
      <c r="A72" s="26" t="s">
        <v>52</v>
      </c>
      <c r="B72" s="25">
        <v>20766</v>
      </c>
      <c r="C72" s="21">
        <v>0.28019375818007636</v>
      </c>
      <c r="D72" s="25">
        <v>23086</v>
      </c>
      <c r="E72" s="21">
        <v>0.28089600545098375</v>
      </c>
      <c r="F72" s="25">
        <v>21130</v>
      </c>
      <c r="G72" s="21">
        <v>0.26656406115961045</v>
      </c>
      <c r="H72" s="25">
        <v>18153</v>
      </c>
      <c r="I72" s="21">
        <v>0.25675369862238689</v>
      </c>
      <c r="J72" s="25">
        <v>19795</v>
      </c>
      <c r="K72" s="21">
        <v>0.2535512546271983</v>
      </c>
      <c r="L72" s="25">
        <v>24178</v>
      </c>
      <c r="M72" s="21">
        <v>0.26059776458034684</v>
      </c>
      <c r="N72" s="25">
        <v>25695</v>
      </c>
      <c r="O72" s="21">
        <v>0.25458238383037751</v>
      </c>
      <c r="P72" s="25">
        <v>22737</v>
      </c>
      <c r="Q72" s="21">
        <v>0.24294262207500802</v>
      </c>
      <c r="R72" s="73"/>
      <c r="S72" s="73"/>
      <c r="T72" s="73"/>
      <c r="U72" s="73"/>
    </row>
    <row r="73" spans="1:21" ht="13.5" customHeight="1" thickBot="1" x14ac:dyDescent="0.3">
      <c r="A73" s="50" t="s">
        <v>53</v>
      </c>
      <c r="B73" s="25">
        <v>53347</v>
      </c>
      <c r="C73" s="21">
        <v>0.71980624181992359</v>
      </c>
      <c r="D73" s="25">
        <v>59101</v>
      </c>
      <c r="E73" s="21">
        <v>0.7191039945490163</v>
      </c>
      <c r="F73" s="25">
        <v>58138</v>
      </c>
      <c r="G73" s="21">
        <v>0.7334359388403896</v>
      </c>
      <c r="H73" s="25">
        <v>52549</v>
      </c>
      <c r="I73" s="21">
        <v>0.74324630137761305</v>
      </c>
      <c r="J73" s="25">
        <v>58276</v>
      </c>
      <c r="K73" s="21">
        <v>0.7464487453728017</v>
      </c>
      <c r="L73" s="25">
        <v>68601</v>
      </c>
      <c r="M73" s="21">
        <v>0.73940223541965311</v>
      </c>
      <c r="N73" s="25">
        <v>75235</v>
      </c>
      <c r="O73" s="21">
        <v>0.74541761616962254</v>
      </c>
      <c r="P73" s="25">
        <v>70853</v>
      </c>
      <c r="Q73" s="21">
        <v>0.75705737792499195</v>
      </c>
      <c r="R73" s="73"/>
      <c r="S73" s="73"/>
      <c r="T73" s="73"/>
      <c r="U73" s="73"/>
    </row>
    <row r="74" spans="1:21" ht="13.5" customHeight="1" thickTop="1" thickBot="1" x14ac:dyDescent="0.3">
      <c r="A74" s="27" t="s">
        <v>31</v>
      </c>
      <c r="B74" s="28">
        <v>74113</v>
      </c>
      <c r="C74" s="43"/>
      <c r="D74" s="28">
        <v>82187</v>
      </c>
      <c r="E74" s="43"/>
      <c r="F74" s="28">
        <v>79268</v>
      </c>
      <c r="G74" s="43"/>
      <c r="H74" s="28">
        <v>70702</v>
      </c>
      <c r="I74" s="43"/>
      <c r="J74" s="28">
        <v>78071</v>
      </c>
      <c r="K74" s="43"/>
      <c r="L74" s="28">
        <v>92779</v>
      </c>
      <c r="M74" s="43"/>
      <c r="N74" s="28">
        <v>100930</v>
      </c>
      <c r="O74" s="43"/>
      <c r="P74" s="28">
        <v>93590</v>
      </c>
      <c r="Q74" s="43"/>
      <c r="R74" s="77"/>
      <c r="S74" s="73"/>
      <c r="T74" s="73"/>
      <c r="U74" s="73"/>
    </row>
    <row r="75" spans="1:21" ht="13.5" customHeight="1" thickTop="1" x14ac:dyDescent="0.25">
      <c r="P75"/>
      <c r="R75" s="73"/>
      <c r="S75" s="73"/>
      <c r="T75" s="73"/>
      <c r="U75" s="73"/>
    </row>
    <row r="76" spans="1:21" ht="13.5" customHeight="1" x14ac:dyDescent="0.25">
      <c r="P76"/>
      <c r="R76" s="77"/>
      <c r="S76" s="73"/>
      <c r="T76" s="73"/>
      <c r="U76" s="73"/>
    </row>
    <row r="77" spans="1:21" ht="13.5" customHeight="1" x14ac:dyDescent="0.25">
      <c r="A77" s="3" t="s">
        <v>64</v>
      </c>
      <c r="O77" s="75"/>
      <c r="P77"/>
      <c r="Q77" s="75"/>
      <c r="R77" s="73"/>
      <c r="S77" s="73"/>
      <c r="T77" s="73"/>
      <c r="U77" s="73"/>
    </row>
    <row r="78" spans="1:21" ht="13.5" customHeight="1" x14ac:dyDescent="0.25">
      <c r="P78"/>
      <c r="R78" s="77"/>
      <c r="S78" s="73"/>
      <c r="T78" s="73"/>
      <c r="U78" s="73"/>
    </row>
    <row r="79" spans="1:21" ht="13.5" customHeight="1" x14ac:dyDescent="0.25">
      <c r="B79" s="184" t="s">
        <v>2</v>
      </c>
      <c r="C79" s="184"/>
      <c r="D79" s="184" t="s">
        <v>3</v>
      </c>
      <c r="E79" s="184"/>
      <c r="F79" s="184" t="s">
        <v>4</v>
      </c>
      <c r="G79" s="184"/>
      <c r="H79" s="184" t="s">
        <v>5</v>
      </c>
      <c r="I79" s="184"/>
      <c r="J79" s="184" t="s">
        <v>6</v>
      </c>
      <c r="K79" s="184"/>
      <c r="L79" s="184" t="s">
        <v>154</v>
      </c>
      <c r="M79" s="184"/>
      <c r="N79" s="184" t="s">
        <v>173</v>
      </c>
      <c r="O79" s="184"/>
      <c r="P79" s="184" t="s">
        <v>175</v>
      </c>
      <c r="Q79" s="184"/>
      <c r="R79" s="73"/>
      <c r="S79" s="73"/>
      <c r="T79" s="73"/>
      <c r="U79" s="73"/>
    </row>
    <row r="80" spans="1:21" ht="13.5" customHeight="1" x14ac:dyDescent="0.25">
      <c r="B80" s="164" t="s">
        <v>17</v>
      </c>
      <c r="C80" s="164" t="s">
        <v>7</v>
      </c>
      <c r="D80" s="164" t="s">
        <v>17</v>
      </c>
      <c r="E80" s="164" t="s">
        <v>7</v>
      </c>
      <c r="F80" s="164" t="s">
        <v>17</v>
      </c>
      <c r="G80" s="164" t="s">
        <v>7</v>
      </c>
      <c r="H80" s="164" t="s">
        <v>17</v>
      </c>
      <c r="I80" s="164" t="s">
        <v>7</v>
      </c>
      <c r="J80" s="23" t="s">
        <v>17</v>
      </c>
      <c r="K80" s="23" t="s">
        <v>7</v>
      </c>
      <c r="L80" s="164" t="s">
        <v>17</v>
      </c>
      <c r="M80" s="164" t="s">
        <v>7</v>
      </c>
      <c r="N80" s="168" t="s">
        <v>17</v>
      </c>
      <c r="O80" s="168" t="s">
        <v>7</v>
      </c>
      <c r="P80" s="181" t="s">
        <v>17</v>
      </c>
      <c r="Q80" s="181" t="s">
        <v>7</v>
      </c>
      <c r="R80" s="73"/>
      <c r="S80" s="77"/>
      <c r="T80" s="73"/>
      <c r="U80" s="73"/>
    </row>
    <row r="81" spans="1:21" ht="13.5" customHeight="1" x14ac:dyDescent="0.25">
      <c r="A81" s="24" t="s">
        <v>55</v>
      </c>
      <c r="B81" s="25">
        <v>5082</v>
      </c>
      <c r="C81" s="21">
        <f>B81/$B$84</f>
        <v>6.8570965957389388E-2</v>
      </c>
      <c r="D81" s="25">
        <v>5844</v>
      </c>
      <c r="E81" s="21">
        <f>D81/$D$84</f>
        <v>7.1106136006911069E-2</v>
      </c>
      <c r="F81" s="25">
        <v>5386</v>
      </c>
      <c r="G81" s="21">
        <f>F81/F$84</f>
        <v>6.794671241863047E-2</v>
      </c>
      <c r="H81" s="25">
        <v>4645</v>
      </c>
      <c r="I81" s="21">
        <f>H81/H$84</f>
        <v>6.569828293400469E-2</v>
      </c>
      <c r="J81" s="25">
        <v>5345</v>
      </c>
      <c r="K81" s="21">
        <f>J81/J$84</f>
        <v>6.8463321848061379E-2</v>
      </c>
      <c r="L81" s="25">
        <v>7013</v>
      </c>
      <c r="M81" s="21">
        <v>7.5588225783851951E-2</v>
      </c>
      <c r="N81" s="25">
        <v>7992</v>
      </c>
      <c r="O81" s="21">
        <v>7.9183592588923019E-2</v>
      </c>
      <c r="P81" s="25">
        <v>7656</v>
      </c>
      <c r="Q81" s="21">
        <v>8.1803611496954809E-2</v>
      </c>
      <c r="R81" s="73"/>
      <c r="S81" s="73"/>
      <c r="T81" s="73"/>
      <c r="U81" s="73"/>
    </row>
    <row r="82" spans="1:21" ht="13.5" customHeight="1" x14ac:dyDescent="0.25">
      <c r="A82" s="26" t="s">
        <v>56</v>
      </c>
      <c r="B82" s="25">
        <v>69019</v>
      </c>
      <c r="C82" s="21">
        <f>B82/$B$84</f>
        <v>0.93126711912889781</v>
      </c>
      <c r="D82" s="25">
        <v>76323</v>
      </c>
      <c r="E82" s="21">
        <f>D82/$D$84</f>
        <v>0.92865051650504338</v>
      </c>
      <c r="F82" s="25">
        <v>73876</v>
      </c>
      <c r="G82" s="21">
        <f>F82/F$84</f>
        <v>0.93197759499419686</v>
      </c>
      <c r="H82" s="25">
        <v>66014</v>
      </c>
      <c r="I82" s="21">
        <f>H82/H$84</f>
        <v>0.93369353059319393</v>
      </c>
      <c r="J82" s="25">
        <v>72684</v>
      </c>
      <c r="K82" s="21">
        <f>J82/J$84</f>
        <v>0.93099870630579862</v>
      </c>
      <c r="L82" s="25">
        <v>85687</v>
      </c>
      <c r="M82" s="21">
        <v>0.92356028842733806</v>
      </c>
      <c r="N82" s="25">
        <v>92851</v>
      </c>
      <c r="O82" s="21">
        <v>0.91995442385811954</v>
      </c>
      <c r="P82" s="25">
        <v>85820</v>
      </c>
      <c r="Q82" s="21">
        <v>0.91697830964846672</v>
      </c>
      <c r="R82" s="73"/>
      <c r="S82" s="73"/>
      <c r="T82" s="73"/>
      <c r="U82" s="73"/>
    </row>
    <row r="83" spans="1:21" ht="13.5" customHeight="1" thickBot="1" x14ac:dyDescent="0.3">
      <c r="A83" s="26" t="s">
        <v>57</v>
      </c>
      <c r="B83" s="25">
        <v>12</v>
      </c>
      <c r="C83" s="21">
        <f>B83/$B$84</f>
        <v>1.6191491371284389E-4</v>
      </c>
      <c r="D83" s="25">
        <v>20</v>
      </c>
      <c r="E83" s="21">
        <f>D83/$D$84</f>
        <v>2.4334748804555464E-4</v>
      </c>
      <c r="F83" s="25">
        <v>6</v>
      </c>
      <c r="G83" s="21">
        <f>F83/F$84</f>
        <v>7.5692587172629562E-5</v>
      </c>
      <c r="H83" s="25">
        <v>43</v>
      </c>
      <c r="I83" s="21">
        <f>H83/H$84</f>
        <v>6.0818647280133523E-4</v>
      </c>
      <c r="J83" s="25">
        <v>42</v>
      </c>
      <c r="K83" s="21">
        <f>J83/J$84</f>
        <v>5.3797184614005206E-4</v>
      </c>
      <c r="L83" s="25">
        <v>79</v>
      </c>
      <c r="M83" s="21">
        <v>8.5148578880996778E-4</v>
      </c>
      <c r="N83" s="25">
        <v>87</v>
      </c>
      <c r="O83" s="21">
        <v>8.6198355295749531E-4</v>
      </c>
      <c r="P83" s="25">
        <v>114</v>
      </c>
      <c r="Q83" s="21">
        <v>1.2180788545784805E-3</v>
      </c>
      <c r="R83" s="73"/>
      <c r="S83" s="73"/>
      <c r="T83" s="73"/>
      <c r="U83" s="73"/>
    </row>
    <row r="84" spans="1:21" ht="13.5" customHeight="1" thickTop="1" thickBot="1" x14ac:dyDescent="0.3">
      <c r="A84" s="27" t="s">
        <v>13</v>
      </c>
      <c r="B84" s="28">
        <f>SUM(B81:B83)</f>
        <v>74113</v>
      </c>
      <c r="C84" s="29"/>
      <c r="D84" s="28">
        <f>SUM(D81:D83)</f>
        <v>82187</v>
      </c>
      <c r="E84" s="29"/>
      <c r="F84" s="28">
        <f>SUM(F81:F83)</f>
        <v>79268</v>
      </c>
      <c r="G84" s="29"/>
      <c r="H84" s="28">
        <f>SUM(H81:H83)</f>
        <v>70702</v>
      </c>
      <c r="I84" s="29"/>
      <c r="J84" s="28">
        <f>SUM(J81:J83)</f>
        <v>78071</v>
      </c>
      <c r="K84" s="29"/>
      <c r="L84" s="28">
        <v>92779</v>
      </c>
      <c r="M84" s="29"/>
      <c r="N84" s="28">
        <v>100930</v>
      </c>
      <c r="O84" s="29"/>
      <c r="P84" s="28">
        <v>93590</v>
      </c>
      <c r="Q84" s="29"/>
      <c r="R84" s="73"/>
      <c r="S84" s="73"/>
      <c r="T84" s="73"/>
      <c r="U84" s="73"/>
    </row>
    <row r="85" spans="1:21" ht="13.5" customHeight="1" thickTop="1" x14ac:dyDescent="0.25">
      <c r="D85"/>
      <c r="E85"/>
      <c r="P85"/>
      <c r="R85" s="73"/>
      <c r="S85" s="73"/>
      <c r="T85" s="73"/>
      <c r="U85" s="73"/>
    </row>
    <row r="86" spans="1:21" ht="13.5" customHeight="1" x14ac:dyDescent="0.25">
      <c r="D86"/>
      <c r="E86"/>
      <c r="P86"/>
      <c r="R86" s="73"/>
      <c r="S86" s="73"/>
      <c r="T86" s="73"/>
      <c r="U86" s="73"/>
    </row>
    <row r="87" spans="1:21" ht="13.5" customHeight="1" x14ac:dyDescent="0.25">
      <c r="A87" s="3" t="s">
        <v>65</v>
      </c>
      <c r="D87"/>
      <c r="E87"/>
      <c r="P87"/>
      <c r="R87" s="73"/>
      <c r="S87" s="73"/>
      <c r="T87" s="73"/>
      <c r="U87" s="73"/>
    </row>
    <row r="88" spans="1:21" ht="13.5" customHeight="1" x14ac:dyDescent="0.25">
      <c r="D88"/>
      <c r="E88"/>
      <c r="P88"/>
      <c r="R88" s="73"/>
      <c r="S88" s="73"/>
      <c r="T88" s="73"/>
      <c r="U88" s="73"/>
    </row>
    <row r="89" spans="1:21" ht="13.5" customHeight="1" x14ac:dyDescent="0.25">
      <c r="B89" s="184" t="s">
        <v>2</v>
      </c>
      <c r="C89" s="184"/>
      <c r="D89" s="184" t="s">
        <v>3</v>
      </c>
      <c r="E89" s="184"/>
      <c r="F89" s="184" t="s">
        <v>4</v>
      </c>
      <c r="G89" s="184"/>
      <c r="H89" s="184" t="s">
        <v>5</v>
      </c>
      <c r="I89" s="184"/>
      <c r="J89" s="184" t="s">
        <v>6</v>
      </c>
      <c r="K89" s="184"/>
      <c r="L89" s="184" t="s">
        <v>154</v>
      </c>
      <c r="M89" s="184"/>
      <c r="N89" s="184" t="s">
        <v>173</v>
      </c>
      <c r="O89" s="184"/>
      <c r="P89" s="184" t="s">
        <v>175</v>
      </c>
      <c r="Q89" s="184"/>
      <c r="R89" s="73"/>
      <c r="S89" s="73"/>
      <c r="T89" s="73"/>
      <c r="U89" s="73"/>
    </row>
    <row r="90" spans="1:21" ht="13.5" customHeight="1" x14ac:dyDescent="0.25">
      <c r="B90" s="164" t="s">
        <v>17</v>
      </c>
      <c r="C90" s="164" t="s">
        <v>7</v>
      </c>
      <c r="D90" s="164" t="s">
        <v>17</v>
      </c>
      <c r="E90" s="164" t="s">
        <v>7</v>
      </c>
      <c r="F90" s="164" t="s">
        <v>17</v>
      </c>
      <c r="G90" s="164" t="s">
        <v>7</v>
      </c>
      <c r="H90" s="164" t="s">
        <v>17</v>
      </c>
      <c r="I90" s="164" t="s">
        <v>7</v>
      </c>
      <c r="J90" s="23" t="s">
        <v>17</v>
      </c>
      <c r="K90" s="23" t="s">
        <v>7</v>
      </c>
      <c r="L90" s="164" t="s">
        <v>17</v>
      </c>
      <c r="M90" s="164" t="s">
        <v>7</v>
      </c>
      <c r="N90" s="168" t="s">
        <v>17</v>
      </c>
      <c r="O90" s="168" t="s">
        <v>7</v>
      </c>
      <c r="P90" s="181" t="s">
        <v>17</v>
      </c>
      <c r="Q90" s="181" t="s">
        <v>7</v>
      </c>
      <c r="R90" s="73"/>
      <c r="S90" s="73"/>
      <c r="T90" s="73"/>
      <c r="U90" s="73"/>
    </row>
    <row r="91" spans="1:21" ht="13.5" customHeight="1" x14ac:dyDescent="0.25">
      <c r="A91" s="24" t="s">
        <v>55</v>
      </c>
      <c r="B91" s="25">
        <v>49522</v>
      </c>
      <c r="C91" s="21">
        <f>B91/B94</f>
        <v>0.6934494636905929</v>
      </c>
      <c r="D91" s="25">
        <v>62983</v>
      </c>
      <c r="E91" s="21">
        <f>D91/D94</f>
        <v>0.73536176721269364</v>
      </c>
      <c r="F91" s="25">
        <v>60700</v>
      </c>
      <c r="G91" s="21">
        <f>F91/F94</f>
        <v>0.72997089737114274</v>
      </c>
      <c r="H91" s="25">
        <v>48391</v>
      </c>
      <c r="I91" s="21">
        <f>H91/H94</f>
        <v>0.69204147300679297</v>
      </c>
      <c r="J91" s="25">
        <v>53395</v>
      </c>
      <c r="K91" s="21">
        <f>J91/J94</f>
        <v>0.70467982896056591</v>
      </c>
      <c r="L91" s="25">
        <v>65205</v>
      </c>
      <c r="M91" s="21">
        <v>0.70418048100910402</v>
      </c>
      <c r="N91" s="25">
        <v>71706</v>
      </c>
      <c r="O91" s="21">
        <v>0.68820362212432695</v>
      </c>
      <c r="P91" s="25">
        <v>63539</v>
      </c>
      <c r="Q91" s="21">
        <v>0.65170210365447145</v>
      </c>
      <c r="R91" s="73"/>
      <c r="S91" s="73"/>
      <c r="T91" s="73"/>
      <c r="U91" s="73"/>
    </row>
    <row r="92" spans="1:21" ht="13.5" customHeight="1" x14ac:dyDescent="0.25">
      <c r="A92" s="26" t="s">
        <v>56</v>
      </c>
      <c r="B92" s="25">
        <v>9042</v>
      </c>
      <c r="C92" s="21">
        <f>B92/B94</f>
        <v>0.12661382922116113</v>
      </c>
      <c r="D92" s="25">
        <v>12113</v>
      </c>
      <c r="E92" s="21">
        <f>D92/D94</f>
        <v>0.14142605284358253</v>
      </c>
      <c r="F92" s="25">
        <v>11396</v>
      </c>
      <c r="G92" s="21">
        <f>F92/F94</f>
        <v>0.13704692498256246</v>
      </c>
      <c r="H92" s="25">
        <v>9026</v>
      </c>
      <c r="I92" s="21">
        <f>H92/H94</f>
        <v>0.12908115838398285</v>
      </c>
      <c r="J92" s="25">
        <v>10114</v>
      </c>
      <c r="K92" s="21">
        <f>J92/J94</f>
        <v>0.13347938552499605</v>
      </c>
      <c r="L92" s="25">
        <v>12631</v>
      </c>
      <c r="M92" s="21">
        <v>0.1364083069645885</v>
      </c>
      <c r="N92" s="25">
        <v>14406</v>
      </c>
      <c r="O92" s="21">
        <v>0.13826264720278714</v>
      </c>
      <c r="P92" s="25">
        <v>13064</v>
      </c>
      <c r="Q92" s="21">
        <v>0.13399386647794292</v>
      </c>
      <c r="R92" s="73"/>
      <c r="S92" s="73"/>
      <c r="T92" s="73"/>
      <c r="U92" s="73"/>
    </row>
    <row r="93" spans="1:21" ht="13.5" customHeight="1" thickBot="1" x14ac:dyDescent="0.3">
      <c r="A93" s="26" t="s">
        <v>57</v>
      </c>
      <c r="B93" s="25">
        <v>12850</v>
      </c>
      <c r="C93" s="21">
        <f>B93/B94</f>
        <v>0.179936707088246</v>
      </c>
      <c r="D93" s="25">
        <v>10553</v>
      </c>
      <c r="E93" s="21">
        <f>D93/D94</f>
        <v>0.1232121799437238</v>
      </c>
      <c r="F93" s="25">
        <v>11058</v>
      </c>
      <c r="G93" s="21">
        <f>F93/F94</f>
        <v>0.13298217764629483</v>
      </c>
      <c r="H93" s="25">
        <v>12508</v>
      </c>
      <c r="I93" s="21">
        <f>H93/H94</f>
        <v>0.17887736860922418</v>
      </c>
      <c r="J93" s="25">
        <v>12263</v>
      </c>
      <c r="K93" s="21">
        <f>J93/J94</f>
        <v>0.16184078551443806</v>
      </c>
      <c r="L93" s="25">
        <v>14761</v>
      </c>
      <c r="M93" s="21">
        <v>0.15941121202630754</v>
      </c>
      <c r="N93" s="25">
        <v>18081</v>
      </c>
      <c r="O93" s="21">
        <v>0.17353373067288588</v>
      </c>
      <c r="P93" s="25">
        <v>20894</v>
      </c>
      <c r="Q93" s="21">
        <v>0.21430402986758568</v>
      </c>
      <c r="R93" s="73"/>
      <c r="S93" s="73"/>
      <c r="T93" s="73"/>
      <c r="U93" s="73"/>
    </row>
    <row r="94" spans="1:21" ht="13.5" customHeight="1" thickTop="1" thickBot="1" x14ac:dyDescent="0.3">
      <c r="A94" s="27" t="s">
        <v>13</v>
      </c>
      <c r="B94" s="28">
        <f>B91+B92+B93</f>
        <v>71414</v>
      </c>
      <c r="C94" s="178"/>
      <c r="D94" s="28">
        <f>D91+D92+D93</f>
        <v>85649</v>
      </c>
      <c r="E94" s="178"/>
      <c r="F94" s="28">
        <f>F91+F92+F93</f>
        <v>83154</v>
      </c>
      <c r="G94" s="178"/>
      <c r="H94" s="28">
        <f>H91+H92+H93</f>
        <v>69925</v>
      </c>
      <c r="I94" s="178"/>
      <c r="J94" s="28">
        <f>J91+J92+J93</f>
        <v>75772</v>
      </c>
      <c r="K94" s="178"/>
      <c r="L94" s="28">
        <v>92597</v>
      </c>
      <c r="M94" s="178"/>
      <c r="N94" s="28">
        <v>104193</v>
      </c>
      <c r="O94" s="178"/>
      <c r="P94" s="28">
        <v>97497</v>
      </c>
      <c r="Q94" s="178"/>
      <c r="R94" s="73"/>
      <c r="S94" s="73"/>
      <c r="T94" s="73"/>
      <c r="U94" s="73"/>
    </row>
    <row r="95" spans="1:21" ht="13.5" customHeight="1" thickTop="1" x14ac:dyDescent="0.25">
      <c r="B95" s="78"/>
      <c r="C95" s="45"/>
      <c r="D95" s="78"/>
      <c r="E95" s="45"/>
      <c r="F95" s="78"/>
      <c r="G95" s="45"/>
      <c r="H95" s="78"/>
      <c r="I95" s="79"/>
      <c r="J95" s="78"/>
      <c r="K95" s="79"/>
      <c r="L95" s="78"/>
      <c r="P95" s="73"/>
      <c r="Q95" s="74"/>
      <c r="R95" s="73"/>
      <c r="S95" s="73"/>
      <c r="T95" s="73"/>
      <c r="U95" s="73"/>
    </row>
    <row r="96" spans="1:21" ht="13.5" customHeight="1" x14ac:dyDescent="0.25">
      <c r="C96" s="69"/>
      <c r="D96" s="31"/>
      <c r="E96" s="67"/>
      <c r="F96" s="31"/>
      <c r="G96" s="67"/>
      <c r="H96" s="31"/>
      <c r="J96" s="31"/>
      <c r="L96" s="31"/>
      <c r="P96" s="73"/>
      <c r="Q96" s="74"/>
      <c r="R96" s="73"/>
      <c r="S96" s="73"/>
      <c r="T96" s="73"/>
      <c r="U96" s="73"/>
    </row>
    <row r="97" spans="2:21" ht="13.5" customHeight="1" x14ac:dyDescent="0.25">
      <c r="C97" s="59"/>
      <c r="E97" s="59"/>
      <c r="P97" s="73"/>
      <c r="Q97" s="74"/>
      <c r="R97" s="73"/>
      <c r="S97" s="73"/>
      <c r="T97" s="73"/>
      <c r="U97" s="73"/>
    </row>
    <row r="98" spans="2:21" ht="13.5" customHeight="1" x14ac:dyDescent="0.25">
      <c r="C98" s="59"/>
      <c r="E98" s="59"/>
      <c r="K98" s="20"/>
      <c r="L98" s="20"/>
      <c r="M98" s="20"/>
      <c r="P98" s="73"/>
      <c r="Q98" s="74"/>
      <c r="R98" s="73"/>
      <c r="S98" s="73"/>
      <c r="T98" s="73"/>
      <c r="U98" s="73"/>
    </row>
    <row r="99" spans="2:21" ht="13.5" customHeight="1" x14ac:dyDescent="0.25">
      <c r="K99" s="20"/>
      <c r="L99" s="20"/>
      <c r="M99" s="20"/>
      <c r="P99" s="73"/>
      <c r="Q99" s="74"/>
      <c r="R99" s="73"/>
      <c r="S99" s="73"/>
      <c r="T99" s="73"/>
      <c r="U99" s="73"/>
    </row>
    <row r="100" spans="2:21" ht="13.5" customHeight="1" x14ac:dyDescent="0.25">
      <c r="B100" s="59"/>
      <c r="C100" s="59"/>
      <c r="D100" s="59"/>
      <c r="E100" s="59"/>
      <c r="K100" s="20"/>
      <c r="L100" s="20"/>
      <c r="M100" s="20"/>
      <c r="P100" s="73"/>
      <c r="Q100" s="74"/>
      <c r="R100" s="73"/>
      <c r="S100" s="73"/>
      <c r="T100" s="73"/>
      <c r="U100" s="73"/>
    </row>
    <row r="101" spans="2:21" ht="13.5" customHeight="1" x14ac:dyDescent="0.25">
      <c r="K101" s="20"/>
      <c r="L101" s="20"/>
      <c r="M101" s="20"/>
      <c r="P101" s="73"/>
      <c r="Q101" s="74"/>
      <c r="R101" s="73"/>
      <c r="S101" s="73"/>
      <c r="T101" s="73"/>
      <c r="U101" s="73"/>
    </row>
    <row r="102" spans="2:21" ht="13.5" customHeight="1" x14ac:dyDescent="0.25">
      <c r="K102" s="20"/>
      <c r="L102" s="20"/>
      <c r="P102" s="73"/>
      <c r="Q102" s="74"/>
      <c r="R102" s="73"/>
      <c r="S102" s="73"/>
      <c r="T102" s="73"/>
      <c r="U102" s="73"/>
    </row>
    <row r="103" spans="2:21" ht="13.5" customHeight="1" x14ac:dyDescent="0.25">
      <c r="P103" s="73"/>
      <c r="Q103" s="74"/>
      <c r="R103" s="73"/>
      <c r="S103" s="73"/>
      <c r="T103" s="73"/>
      <c r="U103" s="73"/>
    </row>
    <row r="104" spans="2:21" ht="13.5" customHeight="1" x14ac:dyDescent="0.25">
      <c r="P104" s="73"/>
      <c r="Q104" s="74"/>
      <c r="R104" s="73"/>
      <c r="S104" s="73"/>
      <c r="T104" s="73"/>
      <c r="U104" s="73"/>
    </row>
    <row r="105" spans="2:21" ht="13.5" customHeight="1" x14ac:dyDescent="0.25">
      <c r="P105" s="73"/>
      <c r="Q105" s="74"/>
      <c r="R105" s="73"/>
      <c r="S105" s="73"/>
      <c r="T105" s="73"/>
      <c r="U105" s="73"/>
    </row>
    <row r="106" spans="2:21" ht="13.5" customHeight="1" x14ac:dyDescent="0.25">
      <c r="P106" s="73"/>
      <c r="Q106" s="74"/>
      <c r="R106" s="73"/>
      <c r="S106" s="73"/>
      <c r="T106" s="73"/>
      <c r="U106" s="73"/>
    </row>
    <row r="107" spans="2:21" ht="13.5" customHeight="1" x14ac:dyDescent="0.25">
      <c r="P107" s="73"/>
      <c r="Q107" s="74"/>
      <c r="R107" s="73"/>
      <c r="S107" s="73"/>
      <c r="T107" s="73"/>
      <c r="U107" s="73"/>
    </row>
    <row r="108" spans="2:21" ht="13.5" customHeight="1" x14ac:dyDescent="0.25">
      <c r="P108" s="73"/>
      <c r="Q108" s="74"/>
      <c r="R108" s="73"/>
      <c r="S108" s="73"/>
      <c r="T108" s="73"/>
      <c r="U108" s="73"/>
    </row>
    <row r="109" spans="2:21" ht="13.5" customHeight="1" x14ac:dyDescent="0.25">
      <c r="P109" s="73"/>
      <c r="Q109" s="74"/>
      <c r="R109" s="77"/>
      <c r="S109" s="73"/>
      <c r="T109" s="73"/>
      <c r="U109" s="73"/>
    </row>
    <row r="110" spans="2:21" ht="13.5" customHeight="1" x14ac:dyDescent="0.25">
      <c r="P110" s="73"/>
      <c r="Q110" s="74"/>
      <c r="R110" s="73"/>
      <c r="S110" s="73"/>
      <c r="T110" s="73"/>
      <c r="U110" s="73"/>
    </row>
    <row r="111" spans="2:21" x14ac:dyDescent="0.25">
      <c r="P111" s="73"/>
      <c r="Q111" s="74"/>
      <c r="R111" s="77"/>
      <c r="S111" s="73"/>
      <c r="T111" s="73"/>
      <c r="U111" s="73"/>
    </row>
    <row r="112" spans="2:21" x14ac:dyDescent="0.25">
      <c r="P112" s="73"/>
      <c r="Q112" s="74"/>
      <c r="R112" s="73"/>
      <c r="S112" s="73"/>
      <c r="T112" s="73"/>
      <c r="U112" s="73"/>
    </row>
    <row r="113" spans="16:21" x14ac:dyDescent="0.25">
      <c r="P113" s="73"/>
      <c r="Q113" s="74"/>
      <c r="R113" s="73"/>
      <c r="S113" s="73"/>
      <c r="T113" s="73"/>
      <c r="U113" s="73"/>
    </row>
    <row r="114" spans="16:21" x14ac:dyDescent="0.25">
      <c r="P114" s="73"/>
      <c r="Q114" s="74"/>
      <c r="R114" s="73"/>
      <c r="S114" s="73"/>
      <c r="T114" s="73"/>
      <c r="U114" s="73"/>
    </row>
    <row r="115" spans="16:21" x14ac:dyDescent="0.25">
      <c r="P115" s="73"/>
      <c r="Q115" s="74"/>
      <c r="R115" s="73"/>
      <c r="S115" s="73"/>
      <c r="T115" s="73"/>
      <c r="U115" s="73"/>
    </row>
    <row r="118" spans="16:21" x14ac:dyDescent="0.25">
      <c r="Q118" s="20"/>
    </row>
  </sheetData>
  <mergeCells count="48">
    <mergeCell ref="N89:O89"/>
    <mergeCell ref="N6:O6"/>
    <mergeCell ref="N29:O29"/>
    <mergeCell ref="N48:O48"/>
    <mergeCell ref="N69:O69"/>
    <mergeCell ref="N79:O79"/>
    <mergeCell ref="L6:M6"/>
    <mergeCell ref="B6:C6"/>
    <mergeCell ref="D6:E6"/>
    <mergeCell ref="F6:G6"/>
    <mergeCell ref="H6:I6"/>
    <mergeCell ref="J6:K6"/>
    <mergeCell ref="L29:M29"/>
    <mergeCell ref="L48:M48"/>
    <mergeCell ref="B89:C89"/>
    <mergeCell ref="B79:C79"/>
    <mergeCell ref="B69:C69"/>
    <mergeCell ref="D48:E48"/>
    <mergeCell ref="F48:G48"/>
    <mergeCell ref="H48:I48"/>
    <mergeCell ref="J48:K48"/>
    <mergeCell ref="D29:E29"/>
    <mergeCell ref="F29:G29"/>
    <mergeCell ref="L69:M69"/>
    <mergeCell ref="L79:M79"/>
    <mergeCell ref="L89:M89"/>
    <mergeCell ref="B48:C48"/>
    <mergeCell ref="H29:I29"/>
    <mergeCell ref="D89:E89"/>
    <mergeCell ref="F89:G89"/>
    <mergeCell ref="H89:I89"/>
    <mergeCell ref="J89:K89"/>
    <mergeCell ref="B29:C29"/>
    <mergeCell ref="J29:K29"/>
    <mergeCell ref="D79:E79"/>
    <mergeCell ref="F79:G79"/>
    <mergeCell ref="H79:I79"/>
    <mergeCell ref="J79:K79"/>
    <mergeCell ref="D69:E69"/>
    <mergeCell ref="F69:G69"/>
    <mergeCell ref="H69:I69"/>
    <mergeCell ref="J69:K69"/>
    <mergeCell ref="P89:Q89"/>
    <mergeCell ref="P6:Q6"/>
    <mergeCell ref="P29:Q29"/>
    <mergeCell ref="P48:Q48"/>
    <mergeCell ref="P69:Q69"/>
    <mergeCell ref="P79:Q7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7"/>
  <sheetViews>
    <sheetView workbookViewId="0">
      <selection activeCell="P47" sqref="P47:Q91"/>
    </sheetView>
  </sheetViews>
  <sheetFormatPr defaultRowHeight="15" x14ac:dyDescent="0.25"/>
  <cols>
    <col min="1" max="1" width="21.453125" style="2" customWidth="1"/>
    <col min="2" max="5" width="8.54296875" style="2" customWidth="1"/>
    <col min="6" max="9" width="8.54296875" customWidth="1"/>
    <col min="255" max="255" width="21.453125" customWidth="1"/>
    <col min="256" max="265" width="8.54296875" customWidth="1"/>
    <col min="511" max="511" width="21.453125" customWidth="1"/>
    <col min="512" max="521" width="8.54296875" customWidth="1"/>
    <col min="767" max="767" width="21.453125" customWidth="1"/>
    <col min="768" max="777" width="8.54296875" customWidth="1"/>
    <col min="1023" max="1023" width="21.453125" customWidth="1"/>
    <col min="1024" max="1033" width="8.54296875" customWidth="1"/>
    <col min="1279" max="1279" width="21.453125" customWidth="1"/>
    <col min="1280" max="1289" width="8.54296875" customWidth="1"/>
    <col min="1535" max="1535" width="21.453125" customWidth="1"/>
    <col min="1536" max="1545" width="8.54296875" customWidth="1"/>
    <col min="1791" max="1791" width="21.453125" customWidth="1"/>
    <col min="1792" max="1801" width="8.54296875" customWidth="1"/>
    <col min="2047" max="2047" width="21.453125" customWidth="1"/>
    <col min="2048" max="2057" width="8.54296875" customWidth="1"/>
    <col min="2303" max="2303" width="21.453125" customWidth="1"/>
    <col min="2304" max="2313" width="8.54296875" customWidth="1"/>
    <col min="2559" max="2559" width="21.453125" customWidth="1"/>
    <col min="2560" max="2569" width="8.54296875" customWidth="1"/>
    <col min="2815" max="2815" width="21.453125" customWidth="1"/>
    <col min="2816" max="2825" width="8.54296875" customWidth="1"/>
    <col min="3071" max="3071" width="21.453125" customWidth="1"/>
    <col min="3072" max="3081" width="8.54296875" customWidth="1"/>
    <col min="3327" max="3327" width="21.453125" customWidth="1"/>
    <col min="3328" max="3337" width="8.54296875" customWidth="1"/>
    <col min="3583" max="3583" width="21.453125" customWidth="1"/>
    <col min="3584" max="3593" width="8.54296875" customWidth="1"/>
    <col min="3839" max="3839" width="21.453125" customWidth="1"/>
    <col min="3840" max="3849" width="8.54296875" customWidth="1"/>
    <col min="4095" max="4095" width="21.453125" customWidth="1"/>
    <col min="4096" max="4105" width="8.54296875" customWidth="1"/>
    <col min="4351" max="4351" width="21.453125" customWidth="1"/>
    <col min="4352" max="4361" width="8.54296875" customWidth="1"/>
    <col min="4607" max="4607" width="21.453125" customWidth="1"/>
    <col min="4608" max="4617" width="8.54296875" customWidth="1"/>
    <col min="4863" max="4863" width="21.453125" customWidth="1"/>
    <col min="4864" max="4873" width="8.54296875" customWidth="1"/>
    <col min="5119" max="5119" width="21.453125" customWidth="1"/>
    <col min="5120" max="5129" width="8.54296875" customWidth="1"/>
    <col min="5375" max="5375" width="21.453125" customWidth="1"/>
    <col min="5376" max="5385" width="8.54296875" customWidth="1"/>
    <col min="5631" max="5631" width="21.453125" customWidth="1"/>
    <col min="5632" max="5641" width="8.54296875" customWidth="1"/>
    <col min="5887" max="5887" width="21.453125" customWidth="1"/>
    <col min="5888" max="5897" width="8.54296875" customWidth="1"/>
    <col min="6143" max="6143" width="21.453125" customWidth="1"/>
    <col min="6144" max="6153" width="8.54296875" customWidth="1"/>
    <col min="6399" max="6399" width="21.453125" customWidth="1"/>
    <col min="6400" max="6409" width="8.54296875" customWidth="1"/>
    <col min="6655" max="6655" width="21.453125" customWidth="1"/>
    <col min="6656" max="6665" width="8.54296875" customWidth="1"/>
    <col min="6911" max="6911" width="21.453125" customWidth="1"/>
    <col min="6912" max="6921" width="8.54296875" customWidth="1"/>
    <col min="7167" max="7167" width="21.453125" customWidth="1"/>
    <col min="7168" max="7177" width="8.54296875" customWidth="1"/>
    <col min="7423" max="7423" width="21.453125" customWidth="1"/>
    <col min="7424" max="7433" width="8.54296875" customWidth="1"/>
    <col min="7679" max="7679" width="21.453125" customWidth="1"/>
    <col min="7680" max="7689" width="8.54296875" customWidth="1"/>
    <col min="7935" max="7935" width="21.453125" customWidth="1"/>
    <col min="7936" max="7945" width="8.54296875" customWidth="1"/>
    <col min="8191" max="8191" width="21.453125" customWidth="1"/>
    <col min="8192" max="8201" width="8.54296875" customWidth="1"/>
    <col min="8447" max="8447" width="21.453125" customWidth="1"/>
    <col min="8448" max="8457" width="8.54296875" customWidth="1"/>
    <col min="8703" max="8703" width="21.453125" customWidth="1"/>
    <col min="8704" max="8713" width="8.54296875" customWidth="1"/>
    <col min="8959" max="8959" width="21.453125" customWidth="1"/>
    <col min="8960" max="8969" width="8.54296875" customWidth="1"/>
    <col min="9215" max="9215" width="21.453125" customWidth="1"/>
    <col min="9216" max="9225" width="8.54296875" customWidth="1"/>
    <col min="9471" max="9471" width="21.453125" customWidth="1"/>
    <col min="9472" max="9481" width="8.54296875" customWidth="1"/>
    <col min="9727" max="9727" width="21.453125" customWidth="1"/>
    <col min="9728" max="9737" width="8.54296875" customWidth="1"/>
    <col min="9983" max="9983" width="21.453125" customWidth="1"/>
    <col min="9984" max="9993" width="8.54296875" customWidth="1"/>
    <col min="10239" max="10239" width="21.453125" customWidth="1"/>
    <col min="10240" max="10249" width="8.54296875" customWidth="1"/>
    <col min="10495" max="10495" width="21.453125" customWidth="1"/>
    <col min="10496" max="10505" width="8.54296875" customWidth="1"/>
    <col min="10751" max="10751" width="21.453125" customWidth="1"/>
    <col min="10752" max="10761" width="8.54296875" customWidth="1"/>
    <col min="11007" max="11007" width="21.453125" customWidth="1"/>
    <col min="11008" max="11017" width="8.54296875" customWidth="1"/>
    <col min="11263" max="11263" width="21.453125" customWidth="1"/>
    <col min="11264" max="11273" width="8.54296875" customWidth="1"/>
    <col min="11519" max="11519" width="21.453125" customWidth="1"/>
    <col min="11520" max="11529" width="8.54296875" customWidth="1"/>
    <col min="11775" max="11775" width="21.453125" customWidth="1"/>
    <col min="11776" max="11785" width="8.54296875" customWidth="1"/>
    <col min="12031" max="12031" width="21.453125" customWidth="1"/>
    <col min="12032" max="12041" width="8.54296875" customWidth="1"/>
    <col min="12287" max="12287" width="21.453125" customWidth="1"/>
    <col min="12288" max="12297" width="8.54296875" customWidth="1"/>
    <col min="12543" max="12543" width="21.453125" customWidth="1"/>
    <col min="12544" max="12553" width="8.54296875" customWidth="1"/>
    <col min="12799" max="12799" width="21.453125" customWidth="1"/>
    <col min="12800" max="12809" width="8.54296875" customWidth="1"/>
    <col min="13055" max="13055" width="21.453125" customWidth="1"/>
    <col min="13056" max="13065" width="8.54296875" customWidth="1"/>
    <col min="13311" max="13311" width="21.453125" customWidth="1"/>
    <col min="13312" max="13321" width="8.54296875" customWidth="1"/>
    <col min="13567" max="13567" width="21.453125" customWidth="1"/>
    <col min="13568" max="13577" width="8.54296875" customWidth="1"/>
    <col min="13823" max="13823" width="21.453125" customWidth="1"/>
    <col min="13824" max="13833" width="8.54296875" customWidth="1"/>
    <col min="14079" max="14079" width="21.453125" customWidth="1"/>
    <col min="14080" max="14089" width="8.54296875" customWidth="1"/>
    <col min="14335" max="14335" width="21.453125" customWidth="1"/>
    <col min="14336" max="14345" width="8.54296875" customWidth="1"/>
    <col min="14591" max="14591" width="21.453125" customWidth="1"/>
    <col min="14592" max="14601" width="8.54296875" customWidth="1"/>
    <col min="14847" max="14847" width="21.453125" customWidth="1"/>
    <col min="14848" max="14857" width="8.54296875" customWidth="1"/>
    <col min="15103" max="15103" width="21.453125" customWidth="1"/>
    <col min="15104" max="15113" width="8.54296875" customWidth="1"/>
    <col min="15359" max="15359" width="21.453125" customWidth="1"/>
    <col min="15360" max="15369" width="8.54296875" customWidth="1"/>
    <col min="15615" max="15615" width="21.453125" customWidth="1"/>
    <col min="15616" max="15625" width="8.54296875" customWidth="1"/>
    <col min="15871" max="15871" width="21.453125" customWidth="1"/>
    <col min="15872" max="15881" width="8.54296875" customWidth="1"/>
    <col min="16127" max="16127" width="21.453125" customWidth="1"/>
    <col min="16128" max="16137" width="8.54296875" customWidth="1"/>
  </cols>
  <sheetData>
    <row r="2" spans="1:22" ht="15.6" x14ac:dyDescent="0.25">
      <c r="A2" s="1" t="s">
        <v>66</v>
      </c>
    </row>
    <row r="3" spans="1:22" ht="13.5" customHeight="1" x14ac:dyDescent="0.25"/>
    <row r="4" spans="1:22" ht="13.5" customHeight="1" x14ac:dyDescent="0.25">
      <c r="A4" s="3" t="s">
        <v>1</v>
      </c>
      <c r="P4" s="20"/>
      <c r="Q4" s="20"/>
      <c r="R4" s="20"/>
      <c r="S4" s="20"/>
      <c r="T4" s="20"/>
      <c r="U4" s="20"/>
      <c r="V4" s="20"/>
    </row>
    <row r="5" spans="1:22" ht="13.5" customHeight="1" x14ac:dyDescent="0.25"/>
    <row r="6" spans="1:22" ht="13.5" customHeight="1" x14ac:dyDescent="0.25">
      <c r="A6" s="4"/>
      <c r="B6" s="184" t="s">
        <v>2</v>
      </c>
      <c r="C6" s="184"/>
      <c r="D6" s="184" t="s">
        <v>3</v>
      </c>
      <c r="E6" s="184"/>
      <c r="F6" s="184" t="s">
        <v>4</v>
      </c>
      <c r="G6" s="184"/>
      <c r="H6" s="184" t="s">
        <v>5</v>
      </c>
      <c r="I6" s="184"/>
      <c r="J6" s="184" t="s">
        <v>6</v>
      </c>
      <c r="K6" s="184"/>
      <c r="L6" s="184" t="s">
        <v>154</v>
      </c>
      <c r="M6" s="184"/>
      <c r="N6" s="184" t="s">
        <v>173</v>
      </c>
      <c r="O6" s="184"/>
      <c r="P6" s="184" t="s">
        <v>175</v>
      </c>
      <c r="Q6" s="184"/>
    </row>
    <row r="7" spans="1:22" ht="13.5" customHeight="1" x14ac:dyDescent="0.25">
      <c r="A7" s="5"/>
      <c r="B7" s="168" t="s">
        <v>17</v>
      </c>
      <c r="C7" s="168" t="s">
        <v>7</v>
      </c>
      <c r="D7" s="168" t="s">
        <v>17</v>
      </c>
      <c r="E7" s="168" t="s">
        <v>7</v>
      </c>
      <c r="F7" s="168" t="s">
        <v>17</v>
      </c>
      <c r="G7" s="168" t="s">
        <v>7</v>
      </c>
      <c r="H7" s="168" t="s">
        <v>17</v>
      </c>
      <c r="I7" s="168" t="s">
        <v>7</v>
      </c>
      <c r="J7" s="168" t="s">
        <v>17</v>
      </c>
      <c r="K7" s="168" t="s">
        <v>7</v>
      </c>
      <c r="L7" s="168" t="s">
        <v>17</v>
      </c>
      <c r="M7" s="168" t="s">
        <v>7</v>
      </c>
      <c r="N7" s="175" t="s">
        <v>17</v>
      </c>
      <c r="O7" s="175" t="s">
        <v>7</v>
      </c>
      <c r="P7" s="181" t="s">
        <v>176</v>
      </c>
      <c r="Q7" s="181" t="s">
        <v>7</v>
      </c>
      <c r="R7" s="20"/>
      <c r="S7" s="20"/>
      <c r="T7" s="20"/>
      <c r="U7" s="20"/>
      <c r="V7" s="20"/>
    </row>
    <row r="8" spans="1:22" ht="13.5" customHeight="1" x14ac:dyDescent="0.25">
      <c r="A8" s="6" t="s">
        <v>8</v>
      </c>
      <c r="B8" s="7">
        <v>3232</v>
      </c>
      <c r="C8" s="8">
        <f>B8/B$13</f>
        <v>0.42066900950149683</v>
      </c>
      <c r="D8" s="7">
        <v>3387</v>
      </c>
      <c r="E8" s="8">
        <f>D8/D$13</f>
        <v>0.41660516605166054</v>
      </c>
      <c r="F8" s="7">
        <v>3213</v>
      </c>
      <c r="G8" s="8">
        <f>F8/F$13</f>
        <v>0.47097625329815301</v>
      </c>
      <c r="H8" s="7">
        <v>2889</v>
      </c>
      <c r="I8" s="8">
        <f>H8/H$13</f>
        <v>0.53460399703923023</v>
      </c>
      <c r="J8" s="7">
        <v>3621</v>
      </c>
      <c r="K8" s="8">
        <f>J8/J$13</f>
        <v>0.61897435897435893</v>
      </c>
      <c r="L8" s="7">
        <v>3648</v>
      </c>
      <c r="M8" s="8">
        <v>0.59230394544568921</v>
      </c>
      <c r="N8" s="7">
        <v>3910</v>
      </c>
      <c r="O8" s="8">
        <v>0.57038657913931434</v>
      </c>
      <c r="P8" s="7">
        <v>3671</v>
      </c>
      <c r="Q8" s="8">
        <v>0.5552866434729995</v>
      </c>
      <c r="R8" s="20"/>
      <c r="S8" s="20"/>
      <c r="T8" s="20"/>
      <c r="U8" s="20"/>
      <c r="V8" s="20"/>
    </row>
    <row r="9" spans="1:22" ht="13.5" customHeight="1" x14ac:dyDescent="0.25">
      <c r="A9" s="9" t="s">
        <v>9</v>
      </c>
      <c r="B9" s="7">
        <v>4165</v>
      </c>
      <c r="C9" s="8">
        <f>B9/B$13</f>
        <v>0.54210594819731872</v>
      </c>
      <c r="D9" s="7">
        <v>4339</v>
      </c>
      <c r="E9" s="8">
        <f>D9/D$13</f>
        <v>0.53370233702337022</v>
      </c>
      <c r="F9" s="7">
        <v>3281</v>
      </c>
      <c r="G9" s="8">
        <f>F9/F$13</f>
        <v>0.48094400469070653</v>
      </c>
      <c r="H9" s="7">
        <v>2195</v>
      </c>
      <c r="I9" s="8">
        <f>H9/H$13</f>
        <v>0.40618060695780905</v>
      </c>
      <c r="J9" s="7">
        <v>1857</v>
      </c>
      <c r="K9" s="8">
        <f>J9/J$13</f>
        <v>0.31743589743589745</v>
      </c>
      <c r="L9" s="7">
        <v>1997</v>
      </c>
      <c r="M9" s="8">
        <v>0.32424094820587757</v>
      </c>
      <c r="N9" s="7">
        <v>2271</v>
      </c>
      <c r="O9" s="8">
        <v>0.33129102844638952</v>
      </c>
      <c r="P9" s="7">
        <v>2145</v>
      </c>
      <c r="Q9" s="8">
        <v>0.32445923460898501</v>
      </c>
    </row>
    <row r="10" spans="1:22" ht="13.5" customHeight="1" x14ac:dyDescent="0.25">
      <c r="A10" s="9" t="s">
        <v>10</v>
      </c>
      <c r="B10" s="7">
        <v>51</v>
      </c>
      <c r="C10" s="8">
        <f>B10/B$13</f>
        <v>6.6380320187426787E-3</v>
      </c>
      <c r="D10" s="7">
        <v>65</v>
      </c>
      <c r="E10" s="8">
        <f>D10/D$13</f>
        <v>7.9950799507995073E-3</v>
      </c>
      <c r="F10" s="7">
        <v>42</v>
      </c>
      <c r="G10" s="8">
        <f>F10/F$13</f>
        <v>6.156552330694811E-3</v>
      </c>
      <c r="H10" s="7">
        <v>34</v>
      </c>
      <c r="I10" s="8">
        <f>H10/H$13</f>
        <v>6.2916358253145817E-3</v>
      </c>
      <c r="J10" s="7">
        <v>23</v>
      </c>
      <c r="K10" s="8">
        <f>J10/J$13</f>
        <v>3.9316239316239321E-3</v>
      </c>
      <c r="L10" s="7">
        <v>29</v>
      </c>
      <c r="M10" s="8">
        <v>4.708556583861016E-3</v>
      </c>
      <c r="N10" s="7">
        <v>24</v>
      </c>
      <c r="O10" s="8">
        <v>3.50109409190372E-3</v>
      </c>
      <c r="P10" s="7">
        <v>29</v>
      </c>
      <c r="Q10" s="8">
        <v>4.386628346694902E-3</v>
      </c>
    </row>
    <row r="11" spans="1:22" ht="13.5" customHeight="1" x14ac:dyDescent="0.25">
      <c r="A11" s="9" t="s">
        <v>11</v>
      </c>
      <c r="B11" s="7">
        <v>222</v>
      </c>
      <c r="C11" s="8">
        <f>B11/B$13</f>
        <v>2.8894962905115191E-2</v>
      </c>
      <c r="D11" s="7">
        <v>321</v>
      </c>
      <c r="E11" s="8">
        <f>D11/D$13</f>
        <v>3.9483394833948339E-2</v>
      </c>
      <c r="F11" s="7">
        <v>275</v>
      </c>
      <c r="G11" s="8">
        <f>F11/F$13</f>
        <v>4.0310759308120787E-2</v>
      </c>
      <c r="H11" s="7">
        <v>281</v>
      </c>
      <c r="I11" s="8">
        <f>H11/H$13</f>
        <v>5.1998519615099929E-2</v>
      </c>
      <c r="J11" s="7">
        <v>341</v>
      </c>
      <c r="K11" s="8">
        <f>J11/J$13</f>
        <v>5.8290598290598288E-2</v>
      </c>
      <c r="L11" s="7">
        <v>484</v>
      </c>
      <c r="M11" s="8">
        <v>7.8584185744439039E-2</v>
      </c>
      <c r="N11" s="7">
        <v>645</v>
      </c>
      <c r="O11" s="8">
        <v>9.4091903719912467E-2</v>
      </c>
      <c r="P11" s="7">
        <v>761</v>
      </c>
      <c r="Q11" s="8">
        <v>0.11511117833913175</v>
      </c>
    </row>
    <row r="12" spans="1:22" ht="13.5" customHeight="1" thickBot="1" x14ac:dyDescent="0.3">
      <c r="A12" s="9" t="s">
        <v>12</v>
      </c>
      <c r="B12" s="7">
        <v>13</v>
      </c>
      <c r="C12" s="8">
        <f>B12/B$13</f>
        <v>1.6920473773265651E-3</v>
      </c>
      <c r="D12" s="7">
        <v>18</v>
      </c>
      <c r="E12" s="8">
        <f>D12/D$13</f>
        <v>2.2140221402214021E-3</v>
      </c>
      <c r="F12" s="7">
        <v>11</v>
      </c>
      <c r="G12" s="8">
        <f>F12/F$13</f>
        <v>1.6124303723248313E-3</v>
      </c>
      <c r="H12" s="7">
        <v>5</v>
      </c>
      <c r="I12" s="8">
        <f>H12/H$13</f>
        <v>9.2524056254626199E-4</v>
      </c>
      <c r="J12" s="7">
        <v>8</v>
      </c>
      <c r="K12" s="8">
        <f>J12/J$13</f>
        <v>1.3675213675213675E-3</v>
      </c>
      <c r="L12" s="7">
        <v>1</v>
      </c>
      <c r="M12" s="8">
        <v>1.623640201331385E-4</v>
      </c>
      <c r="N12" s="7">
        <v>5</v>
      </c>
      <c r="O12" s="8">
        <v>7.2939460247994166E-4</v>
      </c>
      <c r="P12" s="7">
        <v>5</v>
      </c>
      <c r="Q12" s="8">
        <v>7.5631523218877626E-4</v>
      </c>
    </row>
    <row r="13" spans="1:22" ht="13.5" customHeight="1" thickTop="1" thickBot="1" x14ac:dyDescent="0.3">
      <c r="A13" s="10" t="s">
        <v>13</v>
      </c>
      <c r="B13" s="11">
        <f>SUM(B8:B12)</f>
        <v>7683</v>
      </c>
      <c r="C13" s="12"/>
      <c r="D13" s="11">
        <f>SUM(D8:D12)</f>
        <v>8130</v>
      </c>
      <c r="E13" s="12"/>
      <c r="F13" s="11">
        <f>SUM(F8:F12)</f>
        <v>6822</v>
      </c>
      <c r="G13" s="12"/>
      <c r="H13" s="11">
        <f>SUM(H8:H12)</f>
        <v>5404</v>
      </c>
      <c r="I13" s="12"/>
      <c r="J13" s="11">
        <f>SUM(J8:J12)</f>
        <v>5850</v>
      </c>
      <c r="K13" s="12"/>
      <c r="L13" s="11">
        <v>6159</v>
      </c>
      <c r="M13" s="12"/>
      <c r="N13" s="11">
        <v>6855</v>
      </c>
      <c r="O13" s="12"/>
      <c r="P13" s="11">
        <v>6611</v>
      </c>
      <c r="Q13" s="12"/>
    </row>
    <row r="14" spans="1:22" ht="13.5" customHeight="1" thickTop="1" x14ac:dyDescent="0.25">
      <c r="K14" s="8"/>
    </row>
    <row r="15" spans="1:22" ht="13.5" customHeight="1" x14ac:dyDescent="0.25">
      <c r="A15" s="19" t="s">
        <v>14</v>
      </c>
    </row>
    <row r="16" spans="1:22" ht="13.5" customHeight="1" x14ac:dyDescent="0.25">
      <c r="A16" s="19"/>
    </row>
    <row r="17" spans="1:17" ht="13.5" customHeight="1" x14ac:dyDescent="0.25"/>
    <row r="18" spans="1:17" ht="13.5" customHeight="1" x14ac:dyDescent="0.25">
      <c r="A18" s="3" t="s">
        <v>16</v>
      </c>
    </row>
    <row r="19" spans="1:17" ht="13.5" customHeight="1" x14ac:dyDescent="0.25"/>
    <row r="20" spans="1:17" ht="13.5" customHeight="1" x14ac:dyDescent="0.25">
      <c r="B20" s="22" t="s">
        <v>2</v>
      </c>
      <c r="C20" s="22"/>
      <c r="D20" s="22" t="s">
        <v>3</v>
      </c>
      <c r="E20" s="22"/>
      <c r="F20" s="22" t="s">
        <v>4</v>
      </c>
      <c r="G20" s="22"/>
      <c r="H20" s="22" t="s">
        <v>5</v>
      </c>
      <c r="I20" s="22"/>
      <c r="J20" s="22" t="s">
        <v>6</v>
      </c>
      <c r="K20" s="22"/>
      <c r="L20" s="22" t="s">
        <v>154</v>
      </c>
      <c r="M20" s="22"/>
      <c r="N20" s="184" t="s">
        <v>173</v>
      </c>
      <c r="O20" s="184"/>
      <c r="P20" s="184" t="s">
        <v>175</v>
      </c>
      <c r="Q20" s="184"/>
    </row>
    <row r="21" spans="1:17" ht="13.5" customHeight="1" x14ac:dyDescent="0.25">
      <c r="B21" s="164" t="s">
        <v>17</v>
      </c>
      <c r="C21" s="164" t="s">
        <v>7</v>
      </c>
      <c r="D21" s="164" t="s">
        <v>17</v>
      </c>
      <c r="E21" s="164" t="s">
        <v>7</v>
      </c>
      <c r="F21" s="164" t="s">
        <v>17</v>
      </c>
      <c r="G21" s="164" t="s">
        <v>7</v>
      </c>
      <c r="H21" s="164" t="s">
        <v>17</v>
      </c>
      <c r="I21" s="164" t="s">
        <v>7</v>
      </c>
      <c r="J21" s="23" t="s">
        <v>17</v>
      </c>
      <c r="K21" s="23" t="s">
        <v>7</v>
      </c>
      <c r="L21" s="168" t="s">
        <v>17</v>
      </c>
      <c r="M21" s="164" t="s">
        <v>7</v>
      </c>
      <c r="N21" s="175" t="s">
        <v>17</v>
      </c>
      <c r="O21" s="175" t="s">
        <v>7</v>
      </c>
      <c r="P21" s="181" t="s">
        <v>176</v>
      </c>
      <c r="Q21" s="181" t="s">
        <v>7</v>
      </c>
    </row>
    <row r="22" spans="1:17" ht="13.5" customHeight="1" x14ac:dyDescent="0.25">
      <c r="A22" s="24" t="s">
        <v>18</v>
      </c>
      <c r="B22" s="25">
        <v>2270</v>
      </c>
      <c r="C22" s="21">
        <f>B22/B$24</f>
        <v>0.59439643885833993</v>
      </c>
      <c r="D22" s="25">
        <v>2465</v>
      </c>
      <c r="E22" s="21">
        <f>D22/D$24</f>
        <v>0.58578897338403046</v>
      </c>
      <c r="F22" s="25">
        <v>2414</v>
      </c>
      <c r="G22" s="21">
        <f>F22/F$24</f>
        <v>0.62474120082815732</v>
      </c>
      <c r="H22" s="25">
        <v>2333</v>
      </c>
      <c r="I22" s="21">
        <f>H22/H$24</f>
        <v>0.6319068255687974</v>
      </c>
      <c r="J22" s="25">
        <v>2348</v>
      </c>
      <c r="K22" s="21">
        <f>J22/J$24</f>
        <v>0.60344384476998203</v>
      </c>
      <c r="L22" s="25">
        <v>2581</v>
      </c>
      <c r="M22" s="21">
        <v>0.56900352733686066</v>
      </c>
      <c r="N22" s="25">
        <v>2689</v>
      </c>
      <c r="O22" s="21">
        <v>0.57915141072582377</v>
      </c>
      <c r="P22" s="25">
        <v>2991</v>
      </c>
      <c r="Q22" s="21">
        <v>0.57630057803468204</v>
      </c>
    </row>
    <row r="23" spans="1:17" ht="13.5" customHeight="1" thickBot="1" x14ac:dyDescent="0.3">
      <c r="A23" s="26" t="s">
        <v>19</v>
      </c>
      <c r="B23" s="25">
        <v>1549</v>
      </c>
      <c r="C23" s="21">
        <f>B23/B$24</f>
        <v>0.40560356114166013</v>
      </c>
      <c r="D23" s="25">
        <v>1743</v>
      </c>
      <c r="E23" s="21">
        <f>D23/D$24</f>
        <v>0.41421102661596959</v>
      </c>
      <c r="F23" s="25">
        <v>1450</v>
      </c>
      <c r="G23" s="21">
        <f>F23/F$24</f>
        <v>0.37525879917184263</v>
      </c>
      <c r="H23" s="25">
        <v>1359</v>
      </c>
      <c r="I23" s="21">
        <f>H23/H$24</f>
        <v>0.3680931744312026</v>
      </c>
      <c r="J23" s="25">
        <v>1543</v>
      </c>
      <c r="K23" s="21">
        <f>J23/J$24</f>
        <v>0.39655615523001797</v>
      </c>
      <c r="L23" s="25">
        <v>1955</v>
      </c>
      <c r="M23" s="21">
        <v>0.43099647266313934</v>
      </c>
      <c r="N23" s="25">
        <v>1954</v>
      </c>
      <c r="O23" s="21">
        <v>0.42084858927417618</v>
      </c>
      <c r="P23" s="25">
        <v>2199</v>
      </c>
      <c r="Q23" s="21">
        <v>0.4236994219653179</v>
      </c>
    </row>
    <row r="24" spans="1:17" ht="13.5" customHeight="1" thickTop="1" thickBot="1" x14ac:dyDescent="0.3">
      <c r="A24" s="27" t="s">
        <v>13</v>
      </c>
      <c r="B24" s="28">
        <f>SUM(B22:B23)</f>
        <v>3819</v>
      </c>
      <c r="C24" s="71"/>
      <c r="D24" s="28">
        <f>SUM(D22:D23)</f>
        <v>4208</v>
      </c>
      <c r="E24" s="71"/>
      <c r="F24" s="28">
        <f>SUM(F22:F23)</f>
        <v>3864</v>
      </c>
      <c r="G24" s="71"/>
      <c r="H24" s="28">
        <f>SUM(H22:H23)</f>
        <v>3692</v>
      </c>
      <c r="I24" s="71"/>
      <c r="J24" s="28">
        <f>SUM(J22:J23)</f>
        <v>3891</v>
      </c>
      <c r="K24" s="71"/>
      <c r="L24" s="28">
        <v>4536</v>
      </c>
      <c r="M24" s="71"/>
      <c r="N24" s="28">
        <v>4643</v>
      </c>
      <c r="O24" s="71"/>
      <c r="P24" s="28">
        <v>5190</v>
      </c>
      <c r="Q24" s="71"/>
    </row>
    <row r="25" spans="1:17" ht="13.5" customHeight="1" thickTop="1" x14ac:dyDescent="0.25">
      <c r="A25" s="30"/>
      <c r="B25" s="18"/>
      <c r="C25" s="18"/>
      <c r="D25"/>
      <c r="E25"/>
      <c r="I25" s="31"/>
      <c r="J25" s="31"/>
      <c r="L25" s="31"/>
    </row>
    <row r="26" spans="1:17" ht="13.5" customHeight="1" x14ac:dyDescent="0.25">
      <c r="D26"/>
      <c r="E26"/>
      <c r="F26" s="31"/>
      <c r="H26" s="31"/>
      <c r="J26" s="31"/>
      <c r="L26" s="31"/>
      <c r="N26" s="20"/>
      <c r="O26" s="20"/>
    </row>
    <row r="27" spans="1:17" ht="13.5" customHeight="1" x14ac:dyDescent="0.25">
      <c r="A27" s="3" t="s">
        <v>20</v>
      </c>
      <c r="D27"/>
      <c r="E27"/>
      <c r="N27" s="20"/>
      <c r="O27" s="20"/>
    </row>
    <row r="28" spans="1:17" ht="13.5" customHeight="1" x14ac:dyDescent="0.25">
      <c r="A28" s="3"/>
      <c r="D28"/>
      <c r="E28"/>
      <c r="N28" s="20"/>
      <c r="O28" s="20"/>
    </row>
    <row r="29" spans="1:17" ht="13.5" customHeight="1" x14ac:dyDescent="0.25">
      <c r="A29" s="32"/>
      <c r="B29" s="22" t="s">
        <v>2</v>
      </c>
      <c r="C29" s="22"/>
      <c r="D29" s="22" t="s">
        <v>3</v>
      </c>
      <c r="E29" s="22"/>
      <c r="F29" s="22" t="s">
        <v>4</v>
      </c>
      <c r="G29" s="22"/>
      <c r="H29" s="22" t="s">
        <v>5</v>
      </c>
      <c r="I29" s="22"/>
      <c r="J29" s="22" t="s">
        <v>6</v>
      </c>
      <c r="K29" s="22"/>
      <c r="L29" s="22" t="s">
        <v>154</v>
      </c>
      <c r="M29" s="22"/>
      <c r="N29" s="184" t="s">
        <v>173</v>
      </c>
      <c r="O29" s="184"/>
      <c r="P29" s="184" t="s">
        <v>175</v>
      </c>
      <c r="Q29" s="184"/>
    </row>
    <row r="30" spans="1:17" ht="13.5" customHeight="1" x14ac:dyDescent="0.25">
      <c r="A30" s="32"/>
      <c r="B30" s="164" t="s">
        <v>17</v>
      </c>
      <c r="C30" s="164" t="s">
        <v>7</v>
      </c>
      <c r="D30" s="164" t="s">
        <v>17</v>
      </c>
      <c r="E30" s="164" t="s">
        <v>7</v>
      </c>
      <c r="F30" s="164" t="s">
        <v>17</v>
      </c>
      <c r="G30" s="164" t="s">
        <v>7</v>
      </c>
      <c r="H30" s="164" t="s">
        <v>17</v>
      </c>
      <c r="I30" s="164" t="s">
        <v>7</v>
      </c>
      <c r="J30" s="23" t="s">
        <v>17</v>
      </c>
      <c r="K30" s="23" t="s">
        <v>7</v>
      </c>
      <c r="L30" s="168" t="s">
        <v>17</v>
      </c>
      <c r="M30" s="164" t="s">
        <v>7</v>
      </c>
      <c r="N30" s="175" t="s">
        <v>17</v>
      </c>
      <c r="O30" s="175" t="s">
        <v>7</v>
      </c>
      <c r="P30" s="181" t="s">
        <v>176</v>
      </c>
      <c r="Q30" s="181" t="s">
        <v>7</v>
      </c>
    </row>
    <row r="31" spans="1:17" ht="39" customHeight="1" x14ac:dyDescent="0.25">
      <c r="A31" s="33" t="s">
        <v>21</v>
      </c>
      <c r="B31" s="25">
        <v>740</v>
      </c>
      <c r="C31" s="34">
        <f t="shared" ref="C31:C41" si="0">B31/B$42</f>
        <v>0.1937680020947892</v>
      </c>
      <c r="D31" s="25">
        <v>776</v>
      </c>
      <c r="E31" s="34">
        <f t="shared" ref="E31:E41" si="1">D31/D$42</f>
        <v>0.18441064638783269</v>
      </c>
      <c r="F31" s="25">
        <v>626</v>
      </c>
      <c r="G31" s="34">
        <f t="shared" ref="G31:G41" si="2">F31/F$42</f>
        <v>0.16200828157349897</v>
      </c>
      <c r="H31" s="25">
        <v>506</v>
      </c>
      <c r="I31" s="34">
        <f t="shared" ref="I31:I41" si="3">H31/H$42</f>
        <v>0.13705308775731312</v>
      </c>
      <c r="J31" s="25">
        <v>508</v>
      </c>
      <c r="K31" s="34">
        <f t="shared" ref="K31:K41" si="4">J31/J$42</f>
        <v>0.13055769725006425</v>
      </c>
      <c r="L31" s="25">
        <v>604</v>
      </c>
      <c r="M31" s="34">
        <v>0.13315696649029982</v>
      </c>
      <c r="N31" s="25">
        <v>610</v>
      </c>
      <c r="O31" s="34">
        <v>0.13138057290544905</v>
      </c>
      <c r="P31" s="25">
        <v>642</v>
      </c>
      <c r="Q31" s="34">
        <v>0.12369942196531791</v>
      </c>
    </row>
    <row r="32" spans="1:17" ht="13.5" customHeight="1" x14ac:dyDescent="0.25">
      <c r="A32" s="35" t="s">
        <v>22</v>
      </c>
      <c r="B32" s="36">
        <v>488</v>
      </c>
      <c r="C32" s="37">
        <f t="shared" si="0"/>
        <v>0.1277821419219691</v>
      </c>
      <c r="D32" s="36">
        <v>549</v>
      </c>
      <c r="E32" s="37">
        <f t="shared" si="1"/>
        <v>0.13046577946768062</v>
      </c>
      <c r="F32" s="36">
        <v>448</v>
      </c>
      <c r="G32" s="37">
        <f t="shared" si="2"/>
        <v>0.11594202898550725</v>
      </c>
      <c r="H32" s="36">
        <v>357</v>
      </c>
      <c r="I32" s="37">
        <f t="shared" si="3"/>
        <v>9.6695557963163592E-2</v>
      </c>
      <c r="J32" s="36">
        <v>386</v>
      </c>
      <c r="K32" s="37">
        <f t="shared" si="4"/>
        <v>9.9203289642765355E-2</v>
      </c>
      <c r="L32" s="36">
        <v>441</v>
      </c>
      <c r="M32" s="37">
        <v>9.7222222222222224E-2</v>
      </c>
      <c r="N32" s="36">
        <v>469</v>
      </c>
      <c r="O32" s="37">
        <v>0.10101227654533707</v>
      </c>
      <c r="P32" s="36">
        <v>544</v>
      </c>
      <c r="Q32" s="37">
        <v>0.1048169556840077</v>
      </c>
    </row>
    <row r="33" spans="1:18" ht="13.5" customHeight="1" x14ac:dyDescent="0.25">
      <c r="A33" s="32" t="s">
        <v>23</v>
      </c>
      <c r="B33" s="39">
        <v>14</v>
      </c>
      <c r="C33" s="34">
        <f t="shared" si="0"/>
        <v>3.6658811207122281E-3</v>
      </c>
      <c r="D33" s="39">
        <v>9</v>
      </c>
      <c r="E33" s="34">
        <f t="shared" si="1"/>
        <v>2.1387832699619773E-3</v>
      </c>
      <c r="F33" s="39">
        <v>12</v>
      </c>
      <c r="G33" s="34">
        <f t="shared" si="2"/>
        <v>3.105590062111801E-3</v>
      </c>
      <c r="H33" s="39">
        <v>7</v>
      </c>
      <c r="I33" s="34">
        <f t="shared" si="3"/>
        <v>1.895991332611051E-3</v>
      </c>
      <c r="J33" s="39">
        <v>10</v>
      </c>
      <c r="K33" s="34">
        <f t="shared" si="4"/>
        <v>2.5700334104343356E-3</v>
      </c>
      <c r="L33" s="39">
        <v>20</v>
      </c>
      <c r="M33" s="34">
        <v>4.4091710758377423E-3</v>
      </c>
      <c r="N33" s="39">
        <v>30</v>
      </c>
      <c r="O33" s="34">
        <v>6.4613396510876586E-3</v>
      </c>
      <c r="P33" s="39">
        <v>28</v>
      </c>
      <c r="Q33" s="34">
        <v>5.3949903660886322E-3</v>
      </c>
    </row>
    <row r="34" spans="1:18" ht="13.5" customHeight="1" x14ac:dyDescent="0.25">
      <c r="A34" s="32" t="s">
        <v>24</v>
      </c>
      <c r="B34" s="39">
        <v>62</v>
      </c>
      <c r="C34" s="34">
        <f t="shared" si="0"/>
        <v>1.6234616391725583E-2</v>
      </c>
      <c r="D34" s="39">
        <v>72</v>
      </c>
      <c r="E34" s="34">
        <f t="shared" si="1"/>
        <v>1.7110266159695818E-2</v>
      </c>
      <c r="F34" s="39">
        <v>45</v>
      </c>
      <c r="G34" s="34">
        <f t="shared" si="2"/>
        <v>1.1645962732919254E-2</v>
      </c>
      <c r="H34" s="39">
        <v>35</v>
      </c>
      <c r="I34" s="34">
        <f t="shared" si="3"/>
        <v>9.4799566630552543E-3</v>
      </c>
      <c r="J34" s="39">
        <v>38</v>
      </c>
      <c r="K34" s="34">
        <f t="shared" si="4"/>
        <v>9.7661269596504754E-3</v>
      </c>
      <c r="L34" s="39">
        <v>41</v>
      </c>
      <c r="M34" s="34">
        <v>9.0388007054673716E-3</v>
      </c>
      <c r="N34" s="39">
        <v>43</v>
      </c>
      <c r="O34" s="34">
        <v>9.2612534998923104E-3</v>
      </c>
      <c r="P34" s="39">
        <v>64</v>
      </c>
      <c r="Q34" s="34">
        <v>1.233140655105973E-2</v>
      </c>
      <c r="R34" s="20"/>
    </row>
    <row r="35" spans="1:18" ht="13.5" customHeight="1" x14ac:dyDescent="0.25">
      <c r="A35" s="32" t="s">
        <v>25</v>
      </c>
      <c r="B35" s="39">
        <v>691</v>
      </c>
      <c r="C35" s="34">
        <f t="shared" si="0"/>
        <v>0.18093741817229642</v>
      </c>
      <c r="D35" s="39">
        <v>838</v>
      </c>
      <c r="E35" s="34">
        <f t="shared" si="1"/>
        <v>0.1991444866920152</v>
      </c>
      <c r="F35" s="39">
        <v>733</v>
      </c>
      <c r="G35" s="34">
        <f t="shared" si="2"/>
        <v>0.18969979296066253</v>
      </c>
      <c r="H35" s="39">
        <v>763</v>
      </c>
      <c r="I35" s="34">
        <f t="shared" si="3"/>
        <v>0.20666305525460454</v>
      </c>
      <c r="J35" s="39">
        <v>930</v>
      </c>
      <c r="K35" s="34">
        <f t="shared" si="4"/>
        <v>0.2390131071703932</v>
      </c>
      <c r="L35" s="39">
        <v>1225</v>
      </c>
      <c r="M35" s="34">
        <v>0.27006172839506171</v>
      </c>
      <c r="N35" s="39">
        <v>1199</v>
      </c>
      <c r="O35" s="34">
        <v>0.25823820805513675</v>
      </c>
      <c r="P35" s="39">
        <v>1371</v>
      </c>
      <c r="Q35" s="34">
        <v>0.26416184971098267</v>
      </c>
    </row>
    <row r="36" spans="1:18" ht="13.5" customHeight="1" thickBot="1" x14ac:dyDescent="0.3">
      <c r="A36" s="32" t="s">
        <v>26</v>
      </c>
      <c r="B36" s="39">
        <v>42</v>
      </c>
      <c r="C36" s="34">
        <f t="shared" si="0"/>
        <v>1.0997643362136685E-2</v>
      </c>
      <c r="D36" s="39">
        <v>48</v>
      </c>
      <c r="E36" s="34">
        <f t="shared" si="1"/>
        <v>1.1406844106463879E-2</v>
      </c>
      <c r="F36" s="39">
        <v>34</v>
      </c>
      <c r="G36" s="34">
        <f t="shared" si="2"/>
        <v>8.7991718426501039E-3</v>
      </c>
      <c r="H36" s="39">
        <v>48</v>
      </c>
      <c r="I36" s="34">
        <f t="shared" si="3"/>
        <v>1.3001083423618635E-2</v>
      </c>
      <c r="J36" s="39">
        <v>57</v>
      </c>
      <c r="K36" s="34">
        <f t="shared" si="4"/>
        <v>1.4649190439475714E-2</v>
      </c>
      <c r="L36" s="39">
        <v>65</v>
      </c>
      <c r="M36" s="34">
        <v>1.4329805996472662E-2</v>
      </c>
      <c r="N36" s="39">
        <v>72</v>
      </c>
      <c r="O36" s="34">
        <v>1.5507215162610381E-2</v>
      </c>
      <c r="P36" s="39">
        <v>94</v>
      </c>
      <c r="Q36" s="34">
        <v>1.8111753371868978E-2</v>
      </c>
    </row>
    <row r="37" spans="1:18" ht="13.5" customHeight="1" thickTop="1" thickBot="1" x14ac:dyDescent="0.3">
      <c r="A37" s="40" t="s">
        <v>27</v>
      </c>
      <c r="B37" s="28">
        <f>SUM(B31:B36)-B32</f>
        <v>1549</v>
      </c>
      <c r="C37" s="41">
        <f t="shared" si="0"/>
        <v>0.40560356114166013</v>
      </c>
      <c r="D37" s="28">
        <f>SUM(D31:D36)-D32</f>
        <v>1743</v>
      </c>
      <c r="E37" s="41">
        <f t="shared" si="1"/>
        <v>0.41421102661596959</v>
      </c>
      <c r="F37" s="28">
        <f>SUM(F31:F36)-F32</f>
        <v>1450</v>
      </c>
      <c r="G37" s="41">
        <f t="shared" si="2"/>
        <v>0.37525879917184263</v>
      </c>
      <c r="H37" s="28">
        <f>SUM(H31:H36)-H32</f>
        <v>1359</v>
      </c>
      <c r="I37" s="41">
        <f t="shared" si="3"/>
        <v>0.3680931744312026</v>
      </c>
      <c r="J37" s="28">
        <f>SUM(J31:J36)-J32</f>
        <v>1543</v>
      </c>
      <c r="K37" s="41">
        <f t="shared" si="4"/>
        <v>0.39655615523001797</v>
      </c>
      <c r="L37" s="28">
        <v>1955</v>
      </c>
      <c r="M37" s="41">
        <v>0.43099647266313934</v>
      </c>
      <c r="N37" s="28">
        <v>1954</v>
      </c>
      <c r="O37" s="41">
        <v>0.42084858927417618</v>
      </c>
      <c r="P37" s="28">
        <v>2199</v>
      </c>
      <c r="Q37" s="41">
        <v>0.4236994219653179</v>
      </c>
    </row>
    <row r="38" spans="1:18" ht="13.5" customHeight="1" thickTop="1" x14ac:dyDescent="0.25">
      <c r="A38" s="42" t="s">
        <v>28</v>
      </c>
      <c r="B38" s="39">
        <v>1409</v>
      </c>
      <c r="C38" s="34">
        <f t="shared" si="0"/>
        <v>0.36894474993453785</v>
      </c>
      <c r="D38" s="39">
        <v>1503</v>
      </c>
      <c r="E38" s="34">
        <f t="shared" si="1"/>
        <v>0.35717680608365021</v>
      </c>
      <c r="F38" s="39">
        <v>1542</v>
      </c>
      <c r="G38" s="34">
        <f t="shared" si="2"/>
        <v>0.39906832298136646</v>
      </c>
      <c r="H38" s="39">
        <v>1465</v>
      </c>
      <c r="I38" s="34">
        <f t="shared" si="3"/>
        <v>0.3968039003250271</v>
      </c>
      <c r="J38" s="39">
        <v>1397</v>
      </c>
      <c r="K38" s="34">
        <f t="shared" si="4"/>
        <v>0.35903366743767667</v>
      </c>
      <c r="L38" s="39">
        <v>1540</v>
      </c>
      <c r="M38" s="34">
        <v>0.33950617283950618</v>
      </c>
      <c r="N38" s="39">
        <v>1623</v>
      </c>
      <c r="O38" s="34">
        <v>0.34955847512384236</v>
      </c>
      <c r="P38" s="39">
        <v>1727</v>
      </c>
      <c r="Q38" s="34">
        <v>0.33275529865125242</v>
      </c>
    </row>
    <row r="39" spans="1:18" ht="13.5" customHeight="1" x14ac:dyDescent="0.25">
      <c r="A39" s="42" t="s">
        <v>29</v>
      </c>
      <c r="B39" s="39">
        <v>858</v>
      </c>
      <c r="C39" s="34">
        <f t="shared" si="0"/>
        <v>0.22466614296936371</v>
      </c>
      <c r="D39" s="39">
        <v>961</v>
      </c>
      <c r="E39" s="34">
        <f t="shared" si="1"/>
        <v>0.22837452471482889</v>
      </c>
      <c r="F39" s="39">
        <v>871</v>
      </c>
      <c r="G39" s="34">
        <f t="shared" si="2"/>
        <v>0.22541407867494825</v>
      </c>
      <c r="H39" s="39">
        <v>868</v>
      </c>
      <c r="I39" s="34">
        <f t="shared" si="3"/>
        <v>0.23510292524377033</v>
      </c>
      <c r="J39" s="39">
        <v>951</v>
      </c>
      <c r="K39" s="34">
        <f t="shared" si="4"/>
        <v>0.24441017733230533</v>
      </c>
      <c r="L39" s="39">
        <v>1040</v>
      </c>
      <c r="M39" s="34">
        <v>0.2292768959435626</v>
      </c>
      <c r="N39" s="39">
        <v>1066</v>
      </c>
      <c r="O39" s="34">
        <v>0.22959293560198149</v>
      </c>
      <c r="P39" s="39">
        <v>1264</v>
      </c>
      <c r="Q39" s="34">
        <v>0.24354527938342968</v>
      </c>
    </row>
    <row r="40" spans="1:18" ht="13.5" customHeight="1" thickBot="1" x14ac:dyDescent="0.3">
      <c r="A40" s="42" t="s">
        <v>30</v>
      </c>
      <c r="B40" s="39">
        <v>3</v>
      </c>
      <c r="C40" s="34">
        <f t="shared" si="0"/>
        <v>7.855459544383347E-4</v>
      </c>
      <c r="D40" s="39">
        <v>1</v>
      </c>
      <c r="E40" s="34">
        <f t="shared" si="1"/>
        <v>2.376425855513308E-4</v>
      </c>
      <c r="F40" s="39">
        <v>1</v>
      </c>
      <c r="G40" s="34">
        <f t="shared" si="2"/>
        <v>2.5879917184265012E-4</v>
      </c>
      <c r="H40" s="39">
        <v>0</v>
      </c>
      <c r="I40" s="34">
        <f t="shared" si="3"/>
        <v>0</v>
      </c>
      <c r="J40" s="39">
        <v>0</v>
      </c>
      <c r="K40" s="34">
        <f t="shared" si="4"/>
        <v>0</v>
      </c>
      <c r="L40" s="39">
        <v>1</v>
      </c>
      <c r="M40" s="34">
        <v>2.2045855379188711E-4</v>
      </c>
      <c r="N40" s="39">
        <v>0</v>
      </c>
      <c r="O40" s="34">
        <v>0</v>
      </c>
      <c r="P40" s="39">
        <v>0</v>
      </c>
      <c r="Q40" s="34">
        <v>0</v>
      </c>
    </row>
    <row r="41" spans="1:18" ht="13.5" customHeight="1" thickTop="1" thickBot="1" x14ac:dyDescent="0.3">
      <c r="A41" s="40" t="s">
        <v>18</v>
      </c>
      <c r="B41" s="28">
        <f>SUM(B38:B40)</f>
        <v>2270</v>
      </c>
      <c r="C41" s="41">
        <f t="shared" si="0"/>
        <v>0.59439643885833993</v>
      </c>
      <c r="D41" s="28">
        <f>SUM(D38:D40)</f>
        <v>2465</v>
      </c>
      <c r="E41" s="41">
        <f t="shared" si="1"/>
        <v>0.58578897338403046</v>
      </c>
      <c r="F41" s="28">
        <f>SUM(F38:F40)</f>
        <v>2414</v>
      </c>
      <c r="G41" s="41">
        <f t="shared" si="2"/>
        <v>0.62474120082815732</v>
      </c>
      <c r="H41" s="28">
        <f>SUM(H38:H40)</f>
        <v>2333</v>
      </c>
      <c r="I41" s="41">
        <f t="shared" si="3"/>
        <v>0.6319068255687974</v>
      </c>
      <c r="J41" s="28">
        <f>SUM(J38:J40)</f>
        <v>2348</v>
      </c>
      <c r="K41" s="41">
        <f t="shared" si="4"/>
        <v>0.60344384476998203</v>
      </c>
      <c r="L41" s="28">
        <v>2581</v>
      </c>
      <c r="M41" s="41">
        <v>0.56900352733686066</v>
      </c>
      <c r="N41" s="28">
        <v>2689</v>
      </c>
      <c r="O41" s="41">
        <v>0.57915141072582377</v>
      </c>
      <c r="P41" s="28">
        <v>2991</v>
      </c>
      <c r="Q41" s="41">
        <v>0.57630057803468204</v>
      </c>
    </row>
    <row r="42" spans="1:18" ht="13.5" customHeight="1" thickTop="1" thickBot="1" x14ac:dyDescent="0.3">
      <c r="A42" s="43" t="s">
        <v>31</v>
      </c>
      <c r="B42" s="28">
        <f>B37+B41</f>
        <v>3819</v>
      </c>
      <c r="C42" s="29"/>
      <c r="D42" s="28">
        <f>D37+D41</f>
        <v>4208</v>
      </c>
      <c r="E42" s="29"/>
      <c r="F42" s="28">
        <f>F37+F41</f>
        <v>3864</v>
      </c>
      <c r="G42" s="29"/>
      <c r="H42" s="28">
        <f>H37+H41</f>
        <v>3692</v>
      </c>
      <c r="I42" s="29"/>
      <c r="J42" s="28">
        <f>J37+J41</f>
        <v>3891</v>
      </c>
      <c r="K42" s="29"/>
      <c r="L42" s="28">
        <v>4536</v>
      </c>
      <c r="M42" s="29"/>
      <c r="N42" s="28">
        <v>4643</v>
      </c>
      <c r="O42" s="29"/>
      <c r="P42" s="28">
        <v>5190</v>
      </c>
      <c r="Q42" s="29"/>
    </row>
    <row r="43" spans="1:18" ht="13.5" customHeight="1" thickTop="1" x14ac:dyDescent="0.25">
      <c r="A43"/>
      <c r="B43"/>
      <c r="C43"/>
    </row>
    <row r="44" spans="1:18" ht="13.5" customHeight="1" x14ac:dyDescent="0.25">
      <c r="B44" s="81"/>
      <c r="C44" s="5"/>
      <c r="D44" s="81"/>
      <c r="E44" s="5"/>
      <c r="F44" s="81"/>
      <c r="G44" s="73"/>
      <c r="H44" s="81"/>
      <c r="I44" s="73"/>
      <c r="J44" s="81"/>
      <c r="K44" s="73"/>
      <c r="L44" s="81"/>
      <c r="M44" s="73"/>
    </row>
    <row r="45" spans="1:18" ht="13.5" customHeight="1" x14ac:dyDescent="0.25">
      <c r="A45" s="3" t="s">
        <v>62</v>
      </c>
      <c r="B45" s="5"/>
      <c r="C45" s="5"/>
      <c r="D45" s="5"/>
      <c r="E45" s="5"/>
      <c r="F45" s="73"/>
      <c r="G45" s="73"/>
      <c r="H45" s="73"/>
      <c r="I45" s="73"/>
      <c r="J45" s="82"/>
      <c r="K45" s="73"/>
      <c r="L45" s="82"/>
      <c r="M45" s="73"/>
    </row>
    <row r="46" spans="1:18" ht="13.5" customHeight="1" x14ac:dyDescent="0.25">
      <c r="B46" s="31"/>
      <c r="C46" s="31"/>
      <c r="D46" s="31"/>
      <c r="E46" s="31"/>
      <c r="F46" s="31"/>
      <c r="G46" s="31"/>
      <c r="H46" s="31"/>
      <c r="I46" s="31"/>
      <c r="J46" s="31"/>
      <c r="K46" s="31"/>
      <c r="L46" s="31"/>
      <c r="M46" s="31"/>
    </row>
    <row r="47" spans="1:18" ht="13.5" customHeight="1" x14ac:dyDescent="0.25">
      <c r="B47" s="22" t="s">
        <v>2</v>
      </c>
      <c r="C47" s="22"/>
      <c r="D47" s="22" t="s">
        <v>3</v>
      </c>
      <c r="E47" s="22"/>
      <c r="F47" s="22" t="s">
        <v>4</v>
      </c>
      <c r="G47" s="22"/>
      <c r="H47" s="22" t="s">
        <v>5</v>
      </c>
      <c r="I47" s="22"/>
      <c r="J47" s="22" t="s">
        <v>6</v>
      </c>
      <c r="K47" s="22"/>
      <c r="L47" s="22" t="s">
        <v>154</v>
      </c>
      <c r="M47" s="22"/>
      <c r="N47" s="184" t="s">
        <v>173</v>
      </c>
      <c r="O47" s="184"/>
      <c r="P47" s="184" t="s">
        <v>175</v>
      </c>
      <c r="Q47" s="184"/>
    </row>
    <row r="48" spans="1:18" ht="13.5" customHeight="1" x14ac:dyDescent="0.25">
      <c r="B48" s="164" t="s">
        <v>17</v>
      </c>
      <c r="C48" s="164" t="s">
        <v>7</v>
      </c>
      <c r="D48" s="164" t="s">
        <v>17</v>
      </c>
      <c r="E48" s="164" t="s">
        <v>7</v>
      </c>
      <c r="F48" s="164" t="s">
        <v>17</v>
      </c>
      <c r="G48" s="164" t="s">
        <v>7</v>
      </c>
      <c r="H48" s="164" t="s">
        <v>17</v>
      </c>
      <c r="I48" s="164" t="s">
        <v>7</v>
      </c>
      <c r="J48" s="23" t="s">
        <v>17</v>
      </c>
      <c r="K48" s="23" t="s">
        <v>7</v>
      </c>
      <c r="L48" s="168" t="s">
        <v>17</v>
      </c>
      <c r="M48" s="164" t="s">
        <v>7</v>
      </c>
      <c r="N48" s="175" t="s">
        <v>17</v>
      </c>
      <c r="O48" s="175" t="s">
        <v>7</v>
      </c>
      <c r="P48" s="181" t="s">
        <v>176</v>
      </c>
      <c r="Q48" s="181" t="s">
        <v>7</v>
      </c>
    </row>
    <row r="49" spans="1:17" ht="13.5" customHeight="1" x14ac:dyDescent="0.25">
      <c r="A49" s="24" t="s">
        <v>37</v>
      </c>
      <c r="B49" s="25">
        <v>114</v>
      </c>
      <c r="C49" s="21">
        <v>7.3595868302130413E-2</v>
      </c>
      <c r="D49" s="25">
        <v>101</v>
      </c>
      <c r="E49" s="21">
        <v>5.7946069994262765E-2</v>
      </c>
      <c r="F49" s="25">
        <v>61</v>
      </c>
      <c r="G49" s="21">
        <v>4.2068965517241382E-2</v>
      </c>
      <c r="H49" s="25">
        <v>59</v>
      </c>
      <c r="I49" s="21">
        <v>4.341427520235467E-2</v>
      </c>
      <c r="J49" s="25">
        <v>166</v>
      </c>
      <c r="K49" s="21">
        <v>0.10758263123784835</v>
      </c>
      <c r="L49" s="25">
        <v>201</v>
      </c>
      <c r="M49" s="21">
        <v>0.10281329923273658</v>
      </c>
      <c r="N49" s="25">
        <v>209</v>
      </c>
      <c r="O49" s="21">
        <v>0.10696008188331628</v>
      </c>
      <c r="P49" s="25">
        <v>209</v>
      </c>
      <c r="Q49" s="21">
        <v>9.5043201455206908E-2</v>
      </c>
    </row>
    <row r="50" spans="1:17" ht="13.5" customHeight="1" x14ac:dyDescent="0.25">
      <c r="A50" s="26" t="s">
        <v>38</v>
      </c>
      <c r="B50" s="25">
        <v>15</v>
      </c>
      <c r="C50" s="21">
        <v>9.6836668818592632E-3</v>
      </c>
      <c r="D50" s="25">
        <v>14</v>
      </c>
      <c r="E50" s="21">
        <v>8.0321285140562242E-3</v>
      </c>
      <c r="F50" s="25">
        <v>13</v>
      </c>
      <c r="G50" s="21">
        <v>8.9655172413793099E-3</v>
      </c>
      <c r="H50" s="25">
        <v>5</v>
      </c>
      <c r="I50" s="21">
        <v>3.6791758646063282E-3</v>
      </c>
      <c r="J50" s="25">
        <v>15</v>
      </c>
      <c r="K50" s="21">
        <v>9.7213220998055728E-3</v>
      </c>
      <c r="L50" s="25">
        <v>22</v>
      </c>
      <c r="M50" s="21">
        <v>1.1253196930946292E-2</v>
      </c>
      <c r="N50" s="25">
        <v>22</v>
      </c>
      <c r="O50" s="21">
        <v>1.1258955987717503E-2</v>
      </c>
      <c r="P50" s="25">
        <v>26</v>
      </c>
      <c r="Q50" s="21">
        <v>1.182355616189177E-2</v>
      </c>
    </row>
    <row r="51" spans="1:17" ht="34.200000000000003" x14ac:dyDescent="0.25">
      <c r="A51" s="50" t="s">
        <v>61</v>
      </c>
      <c r="B51" s="25">
        <v>126</v>
      </c>
      <c r="C51" s="64">
        <v>8.1342801807617812E-2</v>
      </c>
      <c r="D51" s="25">
        <v>127</v>
      </c>
      <c r="E51" s="64">
        <v>7.2862880091795756E-2</v>
      </c>
      <c r="F51" s="25">
        <v>97</v>
      </c>
      <c r="G51" s="64">
        <v>6.6896551724137929E-2</v>
      </c>
      <c r="H51" s="25">
        <v>106</v>
      </c>
      <c r="I51" s="64">
        <v>7.7998528329654163E-2</v>
      </c>
      <c r="J51" s="25">
        <v>97</v>
      </c>
      <c r="K51" s="64">
        <v>6.2864549578742712E-2</v>
      </c>
      <c r="L51" s="25">
        <v>109</v>
      </c>
      <c r="M51" s="64">
        <v>5.5754475703324806E-2</v>
      </c>
      <c r="N51" s="25">
        <v>104</v>
      </c>
      <c r="O51" s="64">
        <v>5.3224155578300923E-2</v>
      </c>
      <c r="P51" s="25">
        <v>135</v>
      </c>
      <c r="Q51" s="64">
        <v>6.1391541609822645E-2</v>
      </c>
    </row>
    <row r="52" spans="1:17" ht="13.5" customHeight="1" x14ac:dyDescent="0.25">
      <c r="A52" s="51" t="s">
        <v>39</v>
      </c>
      <c r="B52" s="52">
        <v>255</v>
      </c>
      <c r="C52" s="80">
        <v>0.1646223369916075</v>
      </c>
      <c r="D52" s="52">
        <v>242</v>
      </c>
      <c r="E52" s="80">
        <v>0.13884107860011474</v>
      </c>
      <c r="F52" s="52">
        <v>171</v>
      </c>
      <c r="G52" s="80">
        <v>0.11793103448275861</v>
      </c>
      <c r="H52" s="52">
        <v>170</v>
      </c>
      <c r="I52" s="80">
        <v>0.12509197939661515</v>
      </c>
      <c r="J52" s="52">
        <v>278</v>
      </c>
      <c r="K52" s="80">
        <v>0.18016850291639663</v>
      </c>
      <c r="L52" s="52">
        <v>332</v>
      </c>
      <c r="M52" s="80">
        <v>0.16982097186700768</v>
      </c>
      <c r="N52" s="52">
        <v>335</v>
      </c>
      <c r="O52" s="80">
        <v>0.1714431934493347</v>
      </c>
      <c r="P52" s="52">
        <v>370</v>
      </c>
      <c r="Q52" s="80">
        <v>0.16825829922692132</v>
      </c>
    </row>
    <row r="53" spans="1:17" ht="13.5" customHeight="1" x14ac:dyDescent="0.25">
      <c r="A53" s="18" t="s">
        <v>42</v>
      </c>
      <c r="B53" s="25">
        <v>140</v>
      </c>
      <c r="C53" s="21">
        <v>9.0380890897353128E-2</v>
      </c>
      <c r="D53" s="25">
        <v>186</v>
      </c>
      <c r="E53" s="21">
        <v>0.10671256454388985</v>
      </c>
      <c r="F53" s="25">
        <v>160</v>
      </c>
      <c r="G53" s="21">
        <v>0.1103448275862069</v>
      </c>
      <c r="H53" s="25">
        <v>111</v>
      </c>
      <c r="I53" s="21">
        <v>8.1677704194260486E-2</v>
      </c>
      <c r="J53" s="25">
        <v>127</v>
      </c>
      <c r="K53" s="21">
        <v>8.2307193778353854E-2</v>
      </c>
      <c r="L53" s="25">
        <v>178</v>
      </c>
      <c r="M53" s="21">
        <v>9.1048593350383636E-2</v>
      </c>
      <c r="N53" s="25">
        <v>194</v>
      </c>
      <c r="O53" s="21">
        <v>9.9283520982599793E-2</v>
      </c>
      <c r="P53" s="25">
        <v>209</v>
      </c>
      <c r="Q53" s="21">
        <v>9.5043201455206908E-2</v>
      </c>
    </row>
    <row r="54" spans="1:17" ht="13.5" customHeight="1" x14ac:dyDescent="0.25">
      <c r="A54" s="50" t="s">
        <v>43</v>
      </c>
      <c r="B54" s="25">
        <v>136</v>
      </c>
      <c r="C54" s="21">
        <v>8.7798579728857323E-2</v>
      </c>
      <c r="D54" s="25">
        <v>129</v>
      </c>
      <c r="E54" s="21">
        <v>7.4010327022375214E-2</v>
      </c>
      <c r="F54" s="25">
        <v>101</v>
      </c>
      <c r="G54" s="21">
        <v>6.9655172413793098E-2</v>
      </c>
      <c r="H54" s="25">
        <v>54</v>
      </c>
      <c r="I54" s="21">
        <v>3.9735099337748346E-2</v>
      </c>
      <c r="J54" s="25">
        <v>23</v>
      </c>
      <c r="K54" s="21">
        <v>1.4906027219701879E-2</v>
      </c>
      <c r="L54" s="25">
        <v>7</v>
      </c>
      <c r="M54" s="21">
        <v>3.5805626598465474E-3</v>
      </c>
      <c r="N54" s="25">
        <v>14</v>
      </c>
      <c r="O54" s="21">
        <v>7.164790174002047E-3</v>
      </c>
      <c r="P54" s="25">
        <v>8</v>
      </c>
      <c r="Q54" s="21">
        <v>3.6380172805820826E-3</v>
      </c>
    </row>
    <row r="55" spans="1:17" ht="13.5" customHeight="1" x14ac:dyDescent="0.25">
      <c r="A55" s="18" t="s">
        <v>44</v>
      </c>
      <c r="B55" s="25">
        <v>162</v>
      </c>
      <c r="C55" s="21">
        <v>0.10458360232408005</v>
      </c>
      <c r="D55" s="25">
        <v>164</v>
      </c>
      <c r="E55" s="21">
        <v>9.4090648307515776E-2</v>
      </c>
      <c r="F55" s="25">
        <v>149</v>
      </c>
      <c r="G55" s="21">
        <v>0.10275862068965518</v>
      </c>
      <c r="H55" s="25">
        <v>110</v>
      </c>
      <c r="I55" s="21">
        <v>8.0941869021339222E-2</v>
      </c>
      <c r="J55" s="25">
        <v>20</v>
      </c>
      <c r="K55" s="21">
        <v>1.2961762799740765E-2</v>
      </c>
      <c r="L55" s="25">
        <v>5</v>
      </c>
      <c r="M55" s="21">
        <v>2.5575447570332483E-3</v>
      </c>
      <c r="N55" s="25">
        <v>11</v>
      </c>
      <c r="O55" s="21">
        <v>5.6294779938587513E-3</v>
      </c>
      <c r="P55" s="25">
        <v>15</v>
      </c>
      <c r="Q55" s="21">
        <v>6.8212824010914054E-3</v>
      </c>
    </row>
    <row r="56" spans="1:17" ht="27" customHeight="1" x14ac:dyDescent="0.25">
      <c r="A56" s="50" t="s">
        <v>45</v>
      </c>
      <c r="B56" s="25">
        <v>22</v>
      </c>
      <c r="C56" s="21">
        <v>1.4202711426726921E-2</v>
      </c>
      <c r="D56" s="25">
        <v>22</v>
      </c>
      <c r="E56" s="21">
        <v>1.2621916236374068E-2</v>
      </c>
      <c r="F56" s="25">
        <v>10</v>
      </c>
      <c r="G56" s="21">
        <v>6.8965517241379309E-3</v>
      </c>
      <c r="H56" s="25">
        <v>10</v>
      </c>
      <c r="I56" s="21">
        <v>7.3583517292126564E-3</v>
      </c>
      <c r="J56" s="14"/>
      <c r="K56" s="15">
        <v>0</v>
      </c>
      <c r="L56" s="14"/>
      <c r="M56" s="15">
        <v>0</v>
      </c>
      <c r="N56" s="14"/>
      <c r="O56" s="15">
        <v>0</v>
      </c>
      <c r="P56" s="14"/>
      <c r="Q56" s="15">
        <v>0</v>
      </c>
    </row>
    <row r="57" spans="1:17" ht="13.5" customHeight="1" x14ac:dyDescent="0.25">
      <c r="A57" s="18" t="s">
        <v>46</v>
      </c>
      <c r="B57" s="25">
        <v>693</v>
      </c>
      <c r="C57" s="21">
        <v>0.44738540994189802</v>
      </c>
      <c r="D57" s="25">
        <v>833</v>
      </c>
      <c r="E57" s="21">
        <v>0.47791164658634538</v>
      </c>
      <c r="F57" s="25">
        <v>738</v>
      </c>
      <c r="G57" s="21">
        <v>0.50896551724137928</v>
      </c>
      <c r="H57" s="25">
        <v>765</v>
      </c>
      <c r="I57" s="21">
        <v>0.5629139072847682</v>
      </c>
      <c r="J57" s="25">
        <v>941</v>
      </c>
      <c r="K57" s="21">
        <v>0.60985093972780302</v>
      </c>
      <c r="L57" s="25">
        <v>1245</v>
      </c>
      <c r="M57" s="21">
        <v>0.63682864450127874</v>
      </c>
      <c r="N57" s="25">
        <v>1229</v>
      </c>
      <c r="O57" s="21">
        <v>0.62896622313203687</v>
      </c>
      <c r="P57" s="25">
        <v>1399</v>
      </c>
      <c r="Q57" s="21">
        <v>0.63619827194179168</v>
      </c>
    </row>
    <row r="58" spans="1:17" ht="13.5" customHeight="1" x14ac:dyDescent="0.25">
      <c r="A58" s="55" t="s">
        <v>47</v>
      </c>
      <c r="B58" s="56">
        <v>1408</v>
      </c>
      <c r="C58" s="57">
        <v>0.90897353131052294</v>
      </c>
      <c r="D58" s="56">
        <v>1576</v>
      </c>
      <c r="E58" s="57">
        <v>0.90418818129661505</v>
      </c>
      <c r="F58" s="56">
        <v>1329</v>
      </c>
      <c r="G58" s="57">
        <v>0.91655172413793107</v>
      </c>
      <c r="H58" s="56">
        <v>1220</v>
      </c>
      <c r="I58" s="57">
        <v>0.89771891096394407</v>
      </c>
      <c r="J58" s="56">
        <v>1389</v>
      </c>
      <c r="K58" s="57">
        <v>0.9001944264419961</v>
      </c>
      <c r="L58" s="56">
        <v>1767</v>
      </c>
      <c r="M58" s="57">
        <v>0.9038363171355499</v>
      </c>
      <c r="N58" s="56">
        <v>1783</v>
      </c>
      <c r="O58" s="57">
        <v>0.91248720573183217</v>
      </c>
      <c r="P58" s="56">
        <v>2001</v>
      </c>
      <c r="Q58" s="57">
        <v>0.90995907230559347</v>
      </c>
    </row>
    <row r="59" spans="1:17" ht="13.5" customHeight="1" x14ac:dyDescent="0.25">
      <c r="A59" s="26" t="s">
        <v>48</v>
      </c>
      <c r="B59" s="25">
        <v>104</v>
      </c>
      <c r="C59" s="21">
        <v>6.7140090380890902E-2</v>
      </c>
      <c r="D59" s="25">
        <v>125</v>
      </c>
      <c r="E59" s="21">
        <v>7.1715433161216299E-2</v>
      </c>
      <c r="F59" s="25">
        <v>89</v>
      </c>
      <c r="G59" s="21">
        <v>6.137931034482759E-2</v>
      </c>
      <c r="H59" s="25">
        <v>97</v>
      </c>
      <c r="I59" s="21">
        <v>7.1376011773362766E-2</v>
      </c>
      <c r="J59" s="25">
        <v>99</v>
      </c>
      <c r="K59" s="21">
        <v>6.416072585871678E-2</v>
      </c>
      <c r="L59" s="25">
        <v>124</v>
      </c>
      <c r="M59" s="21">
        <v>6.342710997442455E-2</v>
      </c>
      <c r="N59" s="25">
        <v>101</v>
      </c>
      <c r="O59" s="21">
        <v>5.1688843398157623E-2</v>
      </c>
      <c r="P59" s="25">
        <v>108</v>
      </c>
      <c r="Q59" s="21">
        <v>4.9113233287858118E-2</v>
      </c>
    </row>
    <row r="60" spans="1:17" ht="13.5" customHeight="1" x14ac:dyDescent="0.25">
      <c r="A60" s="58" t="s">
        <v>49</v>
      </c>
      <c r="B60" s="25">
        <v>37</v>
      </c>
      <c r="C60" s="21">
        <v>2.3886378308586184E-2</v>
      </c>
      <c r="D60" s="25">
        <v>42</v>
      </c>
      <c r="E60" s="21">
        <v>2.4096385542168676E-2</v>
      </c>
      <c r="F60" s="25">
        <v>32</v>
      </c>
      <c r="G60" s="21">
        <v>2.2068965517241378E-2</v>
      </c>
      <c r="H60" s="25">
        <v>42</v>
      </c>
      <c r="I60" s="21">
        <v>3.0905077262693158E-2</v>
      </c>
      <c r="J60" s="25">
        <v>55</v>
      </c>
      <c r="K60" s="21">
        <v>3.5644847699287101E-2</v>
      </c>
      <c r="L60" s="25">
        <v>64</v>
      </c>
      <c r="M60" s="21">
        <v>3.2736572890025573E-2</v>
      </c>
      <c r="N60" s="25">
        <v>70</v>
      </c>
      <c r="O60" s="21">
        <v>3.5823950870010238E-2</v>
      </c>
      <c r="P60" s="25">
        <v>90</v>
      </c>
      <c r="Q60" s="21">
        <v>4.0927694406548434E-2</v>
      </c>
    </row>
    <row r="61" spans="1:17" ht="13.5" customHeight="1" x14ac:dyDescent="0.25">
      <c r="A61" s="46" t="s">
        <v>13</v>
      </c>
      <c r="B61" s="47">
        <v>1549</v>
      </c>
      <c r="C61" s="48"/>
      <c r="D61" s="47">
        <v>1743</v>
      </c>
      <c r="E61" s="48"/>
      <c r="F61" s="47">
        <v>1450</v>
      </c>
      <c r="G61" s="48"/>
      <c r="H61" s="47">
        <v>1359</v>
      </c>
      <c r="I61" s="48"/>
      <c r="J61" s="47">
        <v>1543</v>
      </c>
      <c r="K61" s="48"/>
      <c r="L61" s="47">
        <v>1955</v>
      </c>
      <c r="M61" s="48"/>
      <c r="N61" s="47">
        <v>1954</v>
      </c>
      <c r="O61" s="48"/>
      <c r="P61" s="47">
        <v>2199</v>
      </c>
      <c r="Q61" s="48"/>
    </row>
    <row r="62" spans="1:17" ht="13.5" customHeight="1" x14ac:dyDescent="0.25">
      <c r="B62" s="59"/>
      <c r="C62" s="59"/>
      <c r="D62" s="59"/>
      <c r="E62" s="59"/>
    </row>
    <row r="63" spans="1:17" ht="13.5" customHeight="1" x14ac:dyDescent="0.25">
      <c r="O63" s="75"/>
      <c r="Q63" s="75"/>
    </row>
    <row r="64" spans="1:17" ht="13.5" customHeight="1" x14ac:dyDescent="0.25">
      <c r="A64" s="3" t="s">
        <v>63</v>
      </c>
      <c r="C64" s="59"/>
      <c r="E64" s="59"/>
    </row>
    <row r="65" spans="1:17" ht="13.5" customHeight="1" x14ac:dyDescent="0.25">
      <c r="A65" s="3"/>
      <c r="C65" s="59"/>
      <c r="E65" s="59"/>
      <c r="O65" s="75"/>
      <c r="Q65" s="75"/>
    </row>
    <row r="66" spans="1:17" ht="13.5" customHeight="1" x14ac:dyDescent="0.25">
      <c r="B66" s="22" t="s">
        <v>2</v>
      </c>
      <c r="C66" s="22"/>
      <c r="D66" s="22" t="s">
        <v>3</v>
      </c>
      <c r="E66" s="22"/>
      <c r="F66" s="22" t="s">
        <v>4</v>
      </c>
      <c r="G66" s="22"/>
      <c r="H66" s="22" t="s">
        <v>5</v>
      </c>
      <c r="I66" s="22"/>
      <c r="J66" s="22" t="s">
        <v>6</v>
      </c>
      <c r="K66" s="22"/>
      <c r="L66" s="22" t="s">
        <v>154</v>
      </c>
      <c r="M66" s="22"/>
      <c r="N66" s="184" t="s">
        <v>173</v>
      </c>
      <c r="O66" s="184"/>
      <c r="P66" s="184" t="s">
        <v>175</v>
      </c>
      <c r="Q66" s="184"/>
    </row>
    <row r="67" spans="1:17" ht="13.5" customHeight="1" x14ac:dyDescent="0.25">
      <c r="B67" s="164" t="s">
        <v>17</v>
      </c>
      <c r="C67" s="164" t="s">
        <v>7</v>
      </c>
      <c r="D67" s="164" t="s">
        <v>17</v>
      </c>
      <c r="E67" s="164" t="s">
        <v>7</v>
      </c>
      <c r="F67" s="164" t="s">
        <v>17</v>
      </c>
      <c r="G67" s="164" t="s">
        <v>7</v>
      </c>
      <c r="H67" s="164" t="s">
        <v>17</v>
      </c>
      <c r="I67" s="164" t="s">
        <v>7</v>
      </c>
      <c r="J67" s="23" t="s">
        <v>17</v>
      </c>
      <c r="K67" s="23" t="s">
        <v>7</v>
      </c>
      <c r="L67" s="164" t="s">
        <v>17</v>
      </c>
      <c r="M67" s="164" t="s">
        <v>7</v>
      </c>
      <c r="N67" s="175" t="s">
        <v>17</v>
      </c>
      <c r="O67" s="175" t="s">
        <v>7</v>
      </c>
      <c r="P67" s="181" t="s">
        <v>17</v>
      </c>
      <c r="Q67" s="181" t="s">
        <v>7</v>
      </c>
    </row>
    <row r="68" spans="1:17" ht="40.5" customHeight="1" x14ac:dyDescent="0.25">
      <c r="A68" s="60" t="s">
        <v>51</v>
      </c>
      <c r="B68" s="61">
        <v>255</v>
      </c>
      <c r="C68" s="62">
        <v>6.6771406127258445E-2</v>
      </c>
      <c r="D68" s="61">
        <v>242</v>
      </c>
      <c r="E68" s="62">
        <v>5.7509505703422052E-2</v>
      </c>
      <c r="F68" s="61">
        <v>171</v>
      </c>
      <c r="G68" s="62">
        <v>4.4254658385093168E-2</v>
      </c>
      <c r="H68" s="61">
        <v>170</v>
      </c>
      <c r="I68" s="62">
        <v>4.6045503791982668E-2</v>
      </c>
      <c r="J68" s="61">
        <v>278</v>
      </c>
      <c r="K68" s="62">
        <v>7.1446928810074528E-2</v>
      </c>
      <c r="L68" s="61">
        <v>332</v>
      </c>
      <c r="M68" s="62">
        <v>7.3192239858906522E-2</v>
      </c>
      <c r="N68" s="61">
        <v>335</v>
      </c>
      <c r="O68" s="62">
        <v>7.2151626103812191E-2</v>
      </c>
      <c r="P68" s="61">
        <v>370</v>
      </c>
      <c r="Q68" s="62">
        <v>7.1290944123314062E-2</v>
      </c>
    </row>
    <row r="69" spans="1:17" ht="13.5" customHeight="1" x14ac:dyDescent="0.25">
      <c r="A69" s="26" t="s">
        <v>52</v>
      </c>
      <c r="B69" s="25">
        <v>1549</v>
      </c>
      <c r="C69" s="21">
        <v>0.40560356114166013</v>
      </c>
      <c r="D69" s="25">
        <v>1743</v>
      </c>
      <c r="E69" s="21">
        <v>0.41421102661596959</v>
      </c>
      <c r="F69" s="25">
        <v>1450</v>
      </c>
      <c r="G69" s="21">
        <v>0.37525879917184263</v>
      </c>
      <c r="H69" s="25">
        <v>1359</v>
      </c>
      <c r="I69" s="21">
        <v>0.3680931744312026</v>
      </c>
      <c r="J69" s="25">
        <v>1543</v>
      </c>
      <c r="K69" s="21">
        <v>0.39655615523001797</v>
      </c>
      <c r="L69" s="25">
        <v>1955</v>
      </c>
      <c r="M69" s="21">
        <v>0.43099647266313934</v>
      </c>
      <c r="N69" s="25">
        <v>1954</v>
      </c>
      <c r="O69" s="21">
        <v>0.42084858927417618</v>
      </c>
      <c r="P69" s="25">
        <v>2199</v>
      </c>
      <c r="Q69" s="21">
        <v>0.4236994219653179</v>
      </c>
    </row>
    <row r="70" spans="1:17" ht="13.5" customHeight="1" x14ac:dyDescent="0.25">
      <c r="A70" s="50" t="s">
        <v>53</v>
      </c>
      <c r="B70" s="25">
        <v>2270</v>
      </c>
      <c r="C70" s="21">
        <v>0.59439643885833993</v>
      </c>
      <c r="D70" s="25">
        <v>2465</v>
      </c>
      <c r="E70" s="21">
        <v>0.58578897338403046</v>
      </c>
      <c r="F70" s="25">
        <v>2414</v>
      </c>
      <c r="G70" s="21">
        <v>0.62474120082815732</v>
      </c>
      <c r="H70" s="25">
        <v>2333</v>
      </c>
      <c r="I70" s="21">
        <v>0.6319068255687974</v>
      </c>
      <c r="J70" s="25">
        <v>2348</v>
      </c>
      <c r="K70" s="21">
        <v>0.60344384476998203</v>
      </c>
      <c r="L70" s="25">
        <v>2581</v>
      </c>
      <c r="M70" s="21">
        <v>0.56900352733686066</v>
      </c>
      <c r="N70" s="25">
        <v>2689</v>
      </c>
      <c r="O70" s="21">
        <v>0.57915141072582377</v>
      </c>
      <c r="P70" s="25">
        <v>2991</v>
      </c>
      <c r="Q70" s="21">
        <v>0.57630057803468204</v>
      </c>
    </row>
    <row r="71" spans="1:17" ht="13.5" customHeight="1" x14ac:dyDescent="0.25">
      <c r="A71" s="46" t="s">
        <v>31</v>
      </c>
      <c r="B71" s="47">
        <v>3819</v>
      </c>
      <c r="C71" s="65"/>
      <c r="D71" s="47">
        <v>4208</v>
      </c>
      <c r="E71" s="65"/>
      <c r="F71" s="47">
        <v>3864</v>
      </c>
      <c r="G71" s="65"/>
      <c r="H71" s="47">
        <v>3692</v>
      </c>
      <c r="I71" s="65"/>
      <c r="J71" s="47">
        <v>3891</v>
      </c>
      <c r="K71" s="65"/>
      <c r="L71" s="47">
        <v>4536</v>
      </c>
      <c r="M71" s="65"/>
      <c r="N71" s="47">
        <v>4643</v>
      </c>
      <c r="O71" s="65"/>
      <c r="P71" s="47">
        <v>5190</v>
      </c>
      <c r="Q71" s="65"/>
    </row>
    <row r="72" spans="1:17" ht="13.5" customHeight="1" x14ac:dyDescent="0.25">
      <c r="D72"/>
      <c r="E72"/>
    </row>
    <row r="73" spans="1:17" ht="13.5" customHeight="1" x14ac:dyDescent="0.25"/>
    <row r="74" spans="1:17" ht="13.5" customHeight="1" x14ac:dyDescent="0.25">
      <c r="A74" s="3" t="s">
        <v>64</v>
      </c>
    </row>
    <row r="75" spans="1:17" ht="13.5" customHeight="1" x14ac:dyDescent="0.25"/>
    <row r="76" spans="1:17" ht="13.5" customHeight="1" x14ac:dyDescent="0.25">
      <c r="B76" s="22" t="s">
        <v>2</v>
      </c>
      <c r="C76" s="22"/>
      <c r="D76" s="22" t="s">
        <v>3</v>
      </c>
      <c r="E76" s="22"/>
      <c r="F76" s="22" t="s">
        <v>4</v>
      </c>
      <c r="G76" s="22"/>
      <c r="H76" s="22" t="s">
        <v>5</v>
      </c>
      <c r="I76" s="22"/>
      <c r="J76" s="22" t="s">
        <v>6</v>
      </c>
      <c r="K76" s="22"/>
      <c r="L76" s="22" t="s">
        <v>154</v>
      </c>
      <c r="M76" s="22"/>
      <c r="N76" s="184" t="s">
        <v>173</v>
      </c>
      <c r="O76" s="184"/>
      <c r="P76" s="184" t="s">
        <v>175</v>
      </c>
      <c r="Q76" s="184"/>
    </row>
    <row r="77" spans="1:17" ht="13.5" customHeight="1" x14ac:dyDescent="0.25">
      <c r="B77" s="164" t="s">
        <v>17</v>
      </c>
      <c r="C77" s="164" t="s">
        <v>7</v>
      </c>
      <c r="D77" s="164" t="s">
        <v>17</v>
      </c>
      <c r="E77" s="164" t="s">
        <v>7</v>
      </c>
      <c r="F77" s="164" t="s">
        <v>17</v>
      </c>
      <c r="G77" s="164" t="s">
        <v>7</v>
      </c>
      <c r="H77" s="164" t="s">
        <v>17</v>
      </c>
      <c r="I77" s="164" t="s">
        <v>7</v>
      </c>
      <c r="J77" s="23" t="s">
        <v>17</v>
      </c>
      <c r="K77" s="23" t="s">
        <v>7</v>
      </c>
      <c r="L77" s="164" t="s">
        <v>17</v>
      </c>
      <c r="M77" s="164" t="s">
        <v>7</v>
      </c>
      <c r="N77" s="175" t="s">
        <v>17</v>
      </c>
      <c r="O77" s="175" t="s">
        <v>7</v>
      </c>
      <c r="P77" s="181" t="s">
        <v>17</v>
      </c>
      <c r="Q77" s="181" t="s">
        <v>7</v>
      </c>
    </row>
    <row r="78" spans="1:17" ht="13.5" customHeight="1" x14ac:dyDescent="0.25">
      <c r="A78" s="24" t="s">
        <v>55</v>
      </c>
      <c r="B78" s="25">
        <v>43</v>
      </c>
      <c r="C78" s="21">
        <f>B78/B$81</f>
        <v>1.125949201361613E-2</v>
      </c>
      <c r="D78" s="25">
        <v>51</v>
      </c>
      <c r="E78" s="21">
        <f>D78/D$81</f>
        <v>1.211977186311787E-2</v>
      </c>
      <c r="F78" s="25">
        <v>60</v>
      </c>
      <c r="G78" s="21">
        <f>F78/F$81</f>
        <v>1.5527950310559006E-2</v>
      </c>
      <c r="H78" s="25">
        <v>51</v>
      </c>
      <c r="I78" s="21">
        <f>H78/H$81</f>
        <v>1.38136511375948E-2</v>
      </c>
      <c r="J78" s="25">
        <v>53</v>
      </c>
      <c r="K78" s="21">
        <f>J78/J$81</f>
        <v>1.3621177075301978E-2</v>
      </c>
      <c r="L78" s="25">
        <v>60</v>
      </c>
      <c r="M78" s="21">
        <v>1.3227513227513227E-2</v>
      </c>
      <c r="N78" s="25">
        <v>65</v>
      </c>
      <c r="O78" s="21">
        <v>1.3999569244023262E-2</v>
      </c>
      <c r="P78" s="25">
        <v>64</v>
      </c>
      <c r="Q78" s="21">
        <v>1.233140655105973E-2</v>
      </c>
    </row>
    <row r="79" spans="1:17" ht="13.5" customHeight="1" x14ac:dyDescent="0.25">
      <c r="A79" s="26" t="s">
        <v>56</v>
      </c>
      <c r="B79" s="25">
        <v>3774</v>
      </c>
      <c r="C79" s="21">
        <f>B79/B$81</f>
        <v>0.98821681068342493</v>
      </c>
      <c r="D79" s="25">
        <v>4157</v>
      </c>
      <c r="E79" s="21">
        <f>D79/D$81</f>
        <v>0.98788022813688214</v>
      </c>
      <c r="F79" s="25">
        <v>3803</v>
      </c>
      <c r="G79" s="21">
        <f>F79/F$81</f>
        <v>0.98421325051759834</v>
      </c>
      <c r="H79" s="25">
        <v>3640</v>
      </c>
      <c r="I79" s="21">
        <f>H79/H$81</f>
        <v>0.9859154929577465</v>
      </c>
      <c r="J79" s="25">
        <v>3836</v>
      </c>
      <c r="K79" s="21">
        <f>J79/J$81</f>
        <v>0.98586481624261113</v>
      </c>
      <c r="L79" s="25">
        <v>4474</v>
      </c>
      <c r="M79" s="21">
        <v>0.98633156966490299</v>
      </c>
      <c r="N79" s="25">
        <v>4572</v>
      </c>
      <c r="O79" s="21">
        <v>0.98470816282575924</v>
      </c>
      <c r="P79" s="25">
        <v>5118</v>
      </c>
      <c r="Q79" s="21">
        <v>0.98612716763005781</v>
      </c>
    </row>
    <row r="80" spans="1:17" ht="13.5" customHeight="1" x14ac:dyDescent="0.25">
      <c r="A80" s="66" t="s">
        <v>57</v>
      </c>
      <c r="B80" s="25">
        <v>2</v>
      </c>
      <c r="C80" s="21">
        <f>B80/B$81</f>
        <v>5.236973029588898E-4</v>
      </c>
      <c r="D80" s="25">
        <v>0</v>
      </c>
      <c r="E80" s="21">
        <f>D80/D$81</f>
        <v>0</v>
      </c>
      <c r="F80" s="25">
        <v>1</v>
      </c>
      <c r="G80" s="21">
        <f>F80/F$81</f>
        <v>2.5879917184265012E-4</v>
      </c>
      <c r="H80" s="25">
        <v>1</v>
      </c>
      <c r="I80" s="21">
        <f>H80/H$81</f>
        <v>2.7085590465872155E-4</v>
      </c>
      <c r="J80" s="25">
        <v>2</v>
      </c>
      <c r="K80" s="21">
        <f>J80/J$81</f>
        <v>5.1400668208686714E-4</v>
      </c>
      <c r="L80" s="25">
        <v>2</v>
      </c>
      <c r="M80" s="21">
        <v>4.4091710758377423E-4</v>
      </c>
      <c r="N80" s="25">
        <v>6</v>
      </c>
      <c r="O80" s="21">
        <v>1.2922679302175318E-3</v>
      </c>
      <c r="P80" s="25">
        <v>8</v>
      </c>
      <c r="Q80" s="21">
        <v>1.5414258188824663E-3</v>
      </c>
    </row>
    <row r="81" spans="1:17" ht="13.5" customHeight="1" x14ac:dyDescent="0.25">
      <c r="A81" s="46" t="s">
        <v>13</v>
      </c>
      <c r="B81" s="47">
        <f>SUM(B78:B80)</f>
        <v>3819</v>
      </c>
      <c r="C81" s="48"/>
      <c r="D81" s="47">
        <f>SUM(D78:D80)</f>
        <v>4208</v>
      </c>
      <c r="E81" s="48"/>
      <c r="F81" s="47">
        <f>SUM(F78:F80)</f>
        <v>3864</v>
      </c>
      <c r="G81" s="48"/>
      <c r="H81" s="47">
        <f>SUM(H78:H80)</f>
        <v>3692</v>
      </c>
      <c r="I81" s="48"/>
      <c r="J81" s="47">
        <f>SUM(J78:J80)</f>
        <v>3891</v>
      </c>
      <c r="K81" s="48"/>
      <c r="L81" s="47">
        <v>4536</v>
      </c>
      <c r="M81" s="48"/>
      <c r="N81" s="47">
        <v>4643</v>
      </c>
      <c r="O81" s="48"/>
      <c r="P81" s="47">
        <v>5190</v>
      </c>
      <c r="Q81" s="48"/>
    </row>
    <row r="82" spans="1:17" ht="13.5" customHeight="1" x14ac:dyDescent="0.25">
      <c r="D82"/>
      <c r="E82"/>
    </row>
    <row r="83" spans="1:17" ht="13.5" customHeight="1" x14ac:dyDescent="0.25">
      <c r="D83"/>
      <c r="E83"/>
      <c r="L83" s="31"/>
      <c r="N83" s="31"/>
      <c r="P83" s="31"/>
    </row>
    <row r="84" spans="1:17" ht="13.5" customHeight="1" x14ac:dyDescent="0.25">
      <c r="A84" s="3" t="s">
        <v>65</v>
      </c>
      <c r="D84"/>
      <c r="E84"/>
    </row>
    <row r="85" spans="1:17" ht="13.5" customHeight="1" x14ac:dyDescent="0.25">
      <c r="D85"/>
      <c r="E85"/>
    </row>
    <row r="86" spans="1:17" ht="13.5" customHeight="1" x14ac:dyDescent="0.25">
      <c r="B86" s="22" t="s">
        <v>2</v>
      </c>
      <c r="C86" s="22"/>
      <c r="D86" s="22" t="s">
        <v>3</v>
      </c>
      <c r="E86" s="22"/>
      <c r="F86" s="22" t="s">
        <v>4</v>
      </c>
      <c r="G86" s="22"/>
      <c r="H86" s="22" t="s">
        <v>5</v>
      </c>
      <c r="I86" s="22"/>
      <c r="J86" s="22" t="s">
        <v>6</v>
      </c>
      <c r="K86" s="22"/>
      <c r="L86" s="22" t="s">
        <v>154</v>
      </c>
      <c r="M86" s="22"/>
      <c r="N86" s="184" t="s">
        <v>173</v>
      </c>
      <c r="O86" s="184"/>
      <c r="P86" s="184" t="s">
        <v>175</v>
      </c>
      <c r="Q86" s="184"/>
    </row>
    <row r="87" spans="1:17" ht="13.5" customHeight="1" x14ac:dyDescent="0.25">
      <c r="B87" s="164" t="s">
        <v>17</v>
      </c>
      <c r="C87" s="164" t="s">
        <v>7</v>
      </c>
      <c r="D87" s="164" t="s">
        <v>17</v>
      </c>
      <c r="E87" s="164" t="s">
        <v>7</v>
      </c>
      <c r="F87" s="164" t="s">
        <v>17</v>
      </c>
      <c r="G87" s="164" t="s">
        <v>7</v>
      </c>
      <c r="H87" s="164" t="s">
        <v>17</v>
      </c>
      <c r="I87" s="164" t="s">
        <v>7</v>
      </c>
      <c r="J87" s="23" t="s">
        <v>17</v>
      </c>
      <c r="K87" s="23" t="s">
        <v>7</v>
      </c>
      <c r="L87" s="164" t="s">
        <v>17</v>
      </c>
      <c r="M87" s="164" t="s">
        <v>7</v>
      </c>
      <c r="N87" s="175" t="s">
        <v>17</v>
      </c>
      <c r="O87" s="175" t="s">
        <v>7</v>
      </c>
      <c r="P87" s="181" t="s">
        <v>17</v>
      </c>
      <c r="Q87" s="181" t="s">
        <v>7</v>
      </c>
    </row>
    <row r="88" spans="1:17" ht="13.5" customHeight="1" x14ac:dyDescent="0.25">
      <c r="A88" s="24" t="s">
        <v>55</v>
      </c>
      <c r="B88" s="25">
        <v>2448</v>
      </c>
      <c r="C88" s="21">
        <f>B88/B91</f>
        <v>0.57478281286687016</v>
      </c>
      <c r="D88" s="25">
        <v>3211</v>
      </c>
      <c r="E88" s="21">
        <f>D88/D91</f>
        <v>0.63395853899308985</v>
      </c>
      <c r="F88" s="25">
        <v>3280</v>
      </c>
      <c r="G88" s="21">
        <f>F88/F91</f>
        <v>0.66155707946752718</v>
      </c>
      <c r="H88" s="25">
        <v>3174</v>
      </c>
      <c r="I88" s="21">
        <f>H88/H91</f>
        <v>0.66680672268907559</v>
      </c>
      <c r="J88" s="25">
        <v>3250</v>
      </c>
      <c r="K88" s="21">
        <f>J88/J91</f>
        <v>0.64663748507759655</v>
      </c>
      <c r="L88" s="25">
        <v>3802</v>
      </c>
      <c r="M88" s="21">
        <v>0.66503410879832081</v>
      </c>
      <c r="N88" s="25">
        <v>4312</v>
      </c>
      <c r="O88" s="21">
        <v>0.64803125939284645</v>
      </c>
      <c r="P88" s="25">
        <v>4657</v>
      </c>
      <c r="Q88" s="21">
        <v>0.64671573392584358</v>
      </c>
    </row>
    <row r="89" spans="1:17" ht="13.5" customHeight="1" x14ac:dyDescent="0.25">
      <c r="A89" s="26" t="s">
        <v>56</v>
      </c>
      <c r="B89" s="25">
        <v>294</v>
      </c>
      <c r="C89" s="21">
        <f>B89/B91</f>
        <v>6.9030288800187842E-2</v>
      </c>
      <c r="D89" s="25">
        <v>420</v>
      </c>
      <c r="E89" s="21">
        <f>D89/D91</f>
        <v>8.2922013820335636E-2</v>
      </c>
      <c r="F89" s="25">
        <v>435</v>
      </c>
      <c r="G89" s="21">
        <f>F89/F91</f>
        <v>8.7736990722065353E-2</v>
      </c>
      <c r="H89" s="25">
        <v>368</v>
      </c>
      <c r="I89" s="21">
        <f>H89/H91</f>
        <v>7.7310924369747902E-2</v>
      </c>
      <c r="J89" s="25">
        <v>398</v>
      </c>
      <c r="K89" s="21">
        <f>J89/J91</f>
        <v>7.9188221249502588E-2</v>
      </c>
      <c r="L89" s="25">
        <v>523</v>
      </c>
      <c r="M89" s="21">
        <v>9.1481546265523878E-2</v>
      </c>
      <c r="N89" s="25">
        <v>608</v>
      </c>
      <c r="O89" s="21">
        <v>9.1373609858731594E-2</v>
      </c>
      <c r="P89" s="25">
        <v>754</v>
      </c>
      <c r="Q89" s="21">
        <v>0.10470767948895987</v>
      </c>
    </row>
    <row r="90" spans="1:17" ht="13.5" customHeight="1" x14ac:dyDescent="0.25">
      <c r="A90" s="66" t="s">
        <v>57</v>
      </c>
      <c r="B90" s="25">
        <v>1517</v>
      </c>
      <c r="C90" s="21">
        <f>B90/B91</f>
        <v>0.35618689833294198</v>
      </c>
      <c r="D90" s="25">
        <v>1434</v>
      </c>
      <c r="E90" s="21">
        <f>D90/D91</f>
        <v>0.28311944718657456</v>
      </c>
      <c r="F90" s="25">
        <v>1243</v>
      </c>
      <c r="G90" s="21">
        <f>F90/F91</f>
        <v>0.2507059298104074</v>
      </c>
      <c r="H90" s="25">
        <v>1218</v>
      </c>
      <c r="I90" s="21">
        <f>H90/H91</f>
        <v>0.25588235294117645</v>
      </c>
      <c r="J90" s="25">
        <v>1378</v>
      </c>
      <c r="K90" s="21">
        <f>J90/J91</f>
        <v>0.27417429367290092</v>
      </c>
      <c r="L90" s="25">
        <v>1392</v>
      </c>
      <c r="M90" s="21">
        <v>0.24348434493615534</v>
      </c>
      <c r="N90" s="25">
        <v>1734</v>
      </c>
      <c r="O90" s="21">
        <v>0.260595130748422</v>
      </c>
      <c r="P90" s="25">
        <v>1790</v>
      </c>
      <c r="Q90" s="21">
        <v>0.24857658658519649</v>
      </c>
    </row>
    <row r="91" spans="1:17" ht="13.5" customHeight="1" x14ac:dyDescent="0.25">
      <c r="A91" s="46" t="s">
        <v>13</v>
      </c>
      <c r="B91" s="47">
        <f>B88+B89+B90</f>
        <v>4259</v>
      </c>
      <c r="C91" s="49"/>
      <c r="D91" s="47">
        <f>D88+D89+D90</f>
        <v>5065</v>
      </c>
      <c r="E91" s="49"/>
      <c r="F91" s="47">
        <f>F88+F89+F90</f>
        <v>4958</v>
      </c>
      <c r="G91" s="49"/>
      <c r="H91" s="47">
        <f>H88+H89+H90</f>
        <v>4760</v>
      </c>
      <c r="I91" s="49"/>
      <c r="J91" s="47">
        <f>J88+J89+J90</f>
        <v>5026</v>
      </c>
      <c r="K91" s="49"/>
      <c r="L91" s="47">
        <v>5717</v>
      </c>
      <c r="M91" s="49"/>
      <c r="N91" s="47">
        <f>N88+N89+N90</f>
        <v>6654</v>
      </c>
      <c r="O91" s="49"/>
      <c r="P91" s="47">
        <v>7201</v>
      </c>
      <c r="Q91" s="49"/>
    </row>
    <row r="92" spans="1:17" ht="13.5" customHeight="1" x14ac:dyDescent="0.25"/>
    <row r="93" spans="1:17" ht="13.5" customHeight="1" x14ac:dyDescent="0.25">
      <c r="C93" s="69"/>
      <c r="D93" s="31"/>
      <c r="E93" s="67"/>
      <c r="F93" s="31"/>
      <c r="G93" s="67"/>
      <c r="H93" s="31"/>
      <c r="J93" s="31"/>
      <c r="L93" s="31"/>
    </row>
    <row r="94" spans="1:17" ht="13.5" customHeight="1" x14ac:dyDescent="0.25">
      <c r="C94" s="59"/>
      <c r="E94" s="59"/>
    </row>
    <row r="95" spans="1:17" ht="13.5" customHeight="1" x14ac:dyDescent="0.25">
      <c r="C95" s="59"/>
      <c r="E95" s="59"/>
    </row>
    <row r="96" spans="1:17" ht="13.5" customHeight="1" x14ac:dyDescent="0.25"/>
    <row r="97" spans="2:5" ht="13.5" customHeight="1" x14ac:dyDescent="0.25">
      <c r="B97" s="59"/>
      <c r="C97" s="59"/>
      <c r="D97" s="59"/>
      <c r="E97" s="59"/>
    </row>
    <row r="98" spans="2:5" ht="13.5" customHeight="1" x14ac:dyDescent="0.25"/>
    <row r="99" spans="2:5" ht="13.5" customHeight="1" x14ac:dyDescent="0.25"/>
    <row r="100" spans="2:5" ht="13.5" customHeight="1" x14ac:dyDescent="0.25"/>
    <row r="101" spans="2:5" ht="13.5" customHeight="1" x14ac:dyDescent="0.25"/>
    <row r="102" spans="2:5" ht="13.5" customHeight="1" x14ac:dyDescent="0.25"/>
    <row r="103" spans="2:5" ht="13.5" customHeight="1" x14ac:dyDescent="0.25"/>
    <row r="104" spans="2:5" ht="13.5" customHeight="1" x14ac:dyDescent="0.25"/>
    <row r="105" spans="2:5" ht="13.5" customHeight="1" x14ac:dyDescent="0.25"/>
    <row r="106" spans="2:5" ht="13.5" customHeight="1" x14ac:dyDescent="0.25"/>
    <row r="107" spans="2:5" ht="13.5" customHeight="1" x14ac:dyDescent="0.25"/>
  </sheetData>
  <mergeCells count="20">
    <mergeCell ref="L6:M6"/>
    <mergeCell ref="B6:C6"/>
    <mergeCell ref="D6:E6"/>
    <mergeCell ref="F6:G6"/>
    <mergeCell ref="H6:I6"/>
    <mergeCell ref="J6:K6"/>
    <mergeCell ref="N76:O76"/>
    <mergeCell ref="N86:O86"/>
    <mergeCell ref="N6:O6"/>
    <mergeCell ref="N20:O20"/>
    <mergeCell ref="N29:O29"/>
    <mergeCell ref="N47:O47"/>
    <mergeCell ref="N66:O66"/>
    <mergeCell ref="P76:Q76"/>
    <mergeCell ref="P86:Q86"/>
    <mergeCell ref="P6:Q6"/>
    <mergeCell ref="P20:Q20"/>
    <mergeCell ref="P29:Q29"/>
    <mergeCell ref="P47:Q47"/>
    <mergeCell ref="P66:Q6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9"/>
  <sheetViews>
    <sheetView workbookViewId="0">
      <selection activeCell="P33" sqref="P33:Q67"/>
    </sheetView>
  </sheetViews>
  <sheetFormatPr defaultColWidth="8.90625" defaultRowHeight="15" x14ac:dyDescent="0.25"/>
  <cols>
    <col min="1" max="1" width="21.453125" style="122" customWidth="1"/>
    <col min="2" max="13" width="8.54296875" style="122" customWidth="1"/>
    <col min="14" max="16384" width="8.90625" style="122"/>
  </cols>
  <sheetData>
    <row r="2" spans="1:18" ht="15.6" x14ac:dyDescent="0.25">
      <c r="A2" s="118" t="s">
        <v>143</v>
      </c>
      <c r="B2" s="123"/>
      <c r="C2" s="123"/>
      <c r="D2" s="123"/>
      <c r="E2" s="123"/>
      <c r="F2" s="123"/>
      <c r="G2" s="123"/>
      <c r="H2" s="123"/>
      <c r="I2" s="123"/>
      <c r="J2" s="123"/>
      <c r="K2" s="123"/>
      <c r="L2" s="123"/>
      <c r="M2" s="123"/>
      <c r="N2" s="123"/>
      <c r="O2" s="123"/>
      <c r="P2" s="123"/>
      <c r="Q2" s="123"/>
      <c r="R2" s="123"/>
    </row>
    <row r="3" spans="1:18" x14ac:dyDescent="0.25">
      <c r="A3" s="123"/>
      <c r="B3" s="123"/>
      <c r="C3" s="123"/>
      <c r="D3" s="123"/>
      <c r="E3" s="123"/>
      <c r="F3" s="123"/>
      <c r="G3" s="123"/>
      <c r="H3" s="123"/>
      <c r="I3" s="123"/>
      <c r="J3" s="123"/>
      <c r="K3" s="123"/>
      <c r="L3" s="123"/>
      <c r="M3" s="123"/>
      <c r="N3" s="123"/>
      <c r="O3" s="123"/>
      <c r="P3" s="123"/>
      <c r="Q3" s="123"/>
      <c r="R3" s="123"/>
    </row>
    <row r="4" spans="1:18" x14ac:dyDescent="0.25">
      <c r="A4" s="84" t="s">
        <v>72</v>
      </c>
      <c r="B4" s="123"/>
      <c r="C4" s="123"/>
      <c r="D4" s="123"/>
      <c r="E4" s="123"/>
      <c r="F4" s="123"/>
      <c r="G4" s="123"/>
      <c r="H4" s="123"/>
      <c r="I4" s="123"/>
      <c r="J4" s="123"/>
      <c r="K4" s="123"/>
      <c r="L4" s="123"/>
      <c r="M4" s="123"/>
      <c r="N4" s="123"/>
      <c r="O4" s="123"/>
      <c r="P4" s="123"/>
      <c r="Q4" s="123"/>
      <c r="R4" s="123"/>
    </row>
    <row r="5" spans="1:18" x14ac:dyDescent="0.25">
      <c r="A5" s="123"/>
      <c r="B5" s="123"/>
      <c r="C5" s="123"/>
      <c r="D5" s="123"/>
      <c r="E5" s="123"/>
      <c r="F5" s="123"/>
      <c r="G5" s="123"/>
      <c r="H5" s="123"/>
      <c r="I5" s="123"/>
      <c r="J5" s="123"/>
      <c r="K5" s="123"/>
      <c r="L5" s="123"/>
      <c r="M5" s="123"/>
      <c r="N5" s="123"/>
      <c r="O5" s="123"/>
      <c r="P5" s="123"/>
      <c r="Q5" s="123"/>
      <c r="R5" s="123"/>
    </row>
    <row r="6" spans="1:18" x14ac:dyDescent="0.25">
      <c r="A6" s="123"/>
      <c r="B6" s="22" t="s">
        <v>2</v>
      </c>
      <c r="C6" s="22"/>
      <c r="D6" s="22" t="s">
        <v>3</v>
      </c>
      <c r="E6" s="22"/>
      <c r="F6" s="22" t="s">
        <v>4</v>
      </c>
      <c r="G6" s="22"/>
      <c r="H6" s="22" t="s">
        <v>5</v>
      </c>
      <c r="I6" s="22"/>
      <c r="J6" s="22" t="s">
        <v>6</v>
      </c>
      <c r="K6" s="22"/>
      <c r="L6" s="22" t="s">
        <v>154</v>
      </c>
      <c r="M6" s="22"/>
      <c r="N6" s="22" t="s">
        <v>173</v>
      </c>
      <c r="O6" s="22"/>
      <c r="P6" s="22" t="s">
        <v>175</v>
      </c>
      <c r="Q6" s="22"/>
      <c r="R6" s="123"/>
    </row>
    <row r="7" spans="1:18" x14ac:dyDescent="0.25">
      <c r="A7" s="123"/>
      <c r="B7" s="165" t="s">
        <v>17</v>
      </c>
      <c r="C7" s="165" t="s">
        <v>7</v>
      </c>
      <c r="D7" s="165" t="s">
        <v>17</v>
      </c>
      <c r="E7" s="165" t="s">
        <v>7</v>
      </c>
      <c r="F7" s="165" t="s">
        <v>17</v>
      </c>
      <c r="G7" s="165" t="s">
        <v>7</v>
      </c>
      <c r="H7" s="165" t="s">
        <v>17</v>
      </c>
      <c r="I7" s="165" t="s">
        <v>7</v>
      </c>
      <c r="J7" s="90" t="s">
        <v>17</v>
      </c>
      <c r="K7" s="90" t="s">
        <v>7</v>
      </c>
      <c r="L7" s="165" t="s">
        <v>17</v>
      </c>
      <c r="M7" s="165" t="s">
        <v>7</v>
      </c>
      <c r="N7" s="165" t="s">
        <v>17</v>
      </c>
      <c r="O7" s="165" t="s">
        <v>7</v>
      </c>
      <c r="P7" s="165" t="s">
        <v>17</v>
      </c>
      <c r="Q7" s="165" t="s">
        <v>7</v>
      </c>
      <c r="R7" s="123"/>
    </row>
    <row r="8" spans="1:18" x14ac:dyDescent="0.25">
      <c r="A8" s="91" t="s">
        <v>18</v>
      </c>
      <c r="B8" s="85">
        <v>6060</v>
      </c>
      <c r="C8" s="86">
        <v>0.76016056196688409</v>
      </c>
      <c r="D8" s="85">
        <v>6588</v>
      </c>
      <c r="E8" s="86">
        <v>0.74339878131347326</v>
      </c>
      <c r="F8" s="85">
        <v>6308</v>
      </c>
      <c r="G8" s="86">
        <v>0.75689944804415643</v>
      </c>
      <c r="H8" s="85">
        <v>5971</v>
      </c>
      <c r="I8" s="86">
        <v>0.76836957920473559</v>
      </c>
      <c r="J8" s="85">
        <v>6756</v>
      </c>
      <c r="K8" s="86">
        <v>0.78980593874210892</v>
      </c>
      <c r="L8" s="85">
        <v>7591</v>
      </c>
      <c r="M8" s="86">
        <v>0.77546225354990295</v>
      </c>
      <c r="N8" s="85">
        <v>9351</v>
      </c>
      <c r="O8" s="86">
        <v>0.77957482284285118</v>
      </c>
      <c r="P8" s="85">
        <v>10721</v>
      </c>
      <c r="Q8" s="86">
        <v>0.79473684210526319</v>
      </c>
      <c r="R8" s="123"/>
    </row>
    <row r="9" spans="1:18" ht="15.6" thickBot="1" x14ac:dyDescent="0.3">
      <c r="A9" s="92" t="s">
        <v>19</v>
      </c>
      <c r="B9" s="85">
        <v>1912</v>
      </c>
      <c r="C9" s="86">
        <v>0.23983943803311591</v>
      </c>
      <c r="D9" s="85">
        <v>2274</v>
      </c>
      <c r="E9" s="86">
        <v>0.25660121868652674</v>
      </c>
      <c r="F9" s="85">
        <v>2026</v>
      </c>
      <c r="G9" s="86">
        <v>0.24310055195584354</v>
      </c>
      <c r="H9" s="85">
        <v>1800</v>
      </c>
      <c r="I9" s="86">
        <v>0.23163042079526444</v>
      </c>
      <c r="J9" s="85">
        <v>1798</v>
      </c>
      <c r="K9" s="86">
        <v>0.21019406125789106</v>
      </c>
      <c r="L9" s="85">
        <v>2198</v>
      </c>
      <c r="M9" s="86">
        <v>0.22453774645009705</v>
      </c>
      <c r="N9" s="85">
        <v>2644</v>
      </c>
      <c r="O9" s="86">
        <v>0.22042517715714882</v>
      </c>
      <c r="P9" s="85">
        <v>2769</v>
      </c>
      <c r="Q9" s="86">
        <v>0.20526315789473684</v>
      </c>
      <c r="R9" s="123"/>
    </row>
    <row r="10" spans="1:18" ht="16.2" thickTop="1" thickBot="1" x14ac:dyDescent="0.3">
      <c r="A10" s="93" t="s">
        <v>13</v>
      </c>
      <c r="B10" s="88">
        <v>7972</v>
      </c>
      <c r="C10" s="124"/>
      <c r="D10" s="88">
        <v>8862</v>
      </c>
      <c r="E10" s="124"/>
      <c r="F10" s="88">
        <v>8334</v>
      </c>
      <c r="G10" s="124"/>
      <c r="H10" s="88">
        <v>7771</v>
      </c>
      <c r="I10" s="124"/>
      <c r="J10" s="88">
        <v>8554</v>
      </c>
      <c r="K10" s="124"/>
      <c r="L10" s="88">
        <v>9789</v>
      </c>
      <c r="M10" s="124"/>
      <c r="N10" s="88">
        <v>11995</v>
      </c>
      <c r="O10" s="124"/>
      <c r="P10" s="88">
        <v>13490</v>
      </c>
      <c r="Q10" s="124"/>
      <c r="R10" s="123"/>
    </row>
    <row r="11" spans="1:18" ht="15.6" thickTop="1" x14ac:dyDescent="0.25">
      <c r="A11" s="95"/>
      <c r="B11" s="89"/>
      <c r="C11" s="89"/>
      <c r="D11" s="123"/>
      <c r="E11" s="123"/>
      <c r="F11" s="123"/>
      <c r="G11" s="123"/>
      <c r="H11" s="123"/>
      <c r="I11" s="125"/>
      <c r="J11" s="123"/>
      <c r="K11" s="123"/>
      <c r="L11" s="123"/>
      <c r="M11" s="123"/>
      <c r="N11" s="123"/>
      <c r="O11" s="123"/>
      <c r="P11" s="123"/>
      <c r="Q11" s="123"/>
      <c r="R11" s="123"/>
    </row>
    <row r="12" spans="1:18" x14ac:dyDescent="0.25">
      <c r="A12" s="123"/>
      <c r="B12" s="123"/>
      <c r="C12" s="123"/>
      <c r="D12" s="123"/>
      <c r="E12" s="123"/>
      <c r="F12" s="125"/>
      <c r="G12" s="123"/>
      <c r="H12" s="125"/>
      <c r="I12" s="123"/>
      <c r="J12" s="125"/>
      <c r="K12" s="123"/>
      <c r="L12" s="125"/>
      <c r="M12" s="123"/>
      <c r="N12" s="125"/>
      <c r="O12" s="123"/>
      <c r="P12" s="123"/>
      <c r="Q12" s="123"/>
      <c r="R12" s="123"/>
    </row>
    <row r="13" spans="1:18" x14ac:dyDescent="0.25">
      <c r="A13" s="84" t="s">
        <v>73</v>
      </c>
      <c r="B13" s="123"/>
      <c r="C13" s="123"/>
      <c r="D13" s="123"/>
      <c r="E13" s="123"/>
      <c r="F13" s="123"/>
      <c r="G13" s="123"/>
      <c r="H13" s="123"/>
      <c r="I13" s="123"/>
      <c r="J13" s="123"/>
      <c r="K13" s="123"/>
      <c r="L13" s="123"/>
      <c r="M13" s="123"/>
      <c r="N13" s="123"/>
      <c r="O13" s="123"/>
      <c r="P13" s="123"/>
      <c r="Q13" s="123"/>
      <c r="R13" s="123"/>
    </row>
    <row r="14" spans="1:18" x14ac:dyDescent="0.25">
      <c r="A14" s="84"/>
      <c r="B14" s="123"/>
      <c r="C14" s="123"/>
      <c r="D14" s="123"/>
      <c r="E14" s="123"/>
      <c r="F14" s="123"/>
      <c r="G14" s="123"/>
      <c r="H14" s="123"/>
      <c r="I14" s="123"/>
      <c r="J14" s="123"/>
      <c r="K14" s="123"/>
      <c r="L14" s="123"/>
      <c r="M14" s="123"/>
      <c r="N14" s="123"/>
      <c r="O14" s="123"/>
      <c r="P14" s="123"/>
      <c r="Q14" s="123"/>
      <c r="R14" s="123"/>
    </row>
    <row r="15" spans="1:18" x14ac:dyDescent="0.25">
      <c r="A15" s="126"/>
      <c r="B15" s="22" t="s">
        <v>2</v>
      </c>
      <c r="C15" s="22"/>
      <c r="D15" s="22" t="s">
        <v>3</v>
      </c>
      <c r="E15" s="22"/>
      <c r="F15" s="22" t="s">
        <v>4</v>
      </c>
      <c r="G15" s="22"/>
      <c r="H15" s="22" t="s">
        <v>5</v>
      </c>
      <c r="I15" s="22"/>
      <c r="J15" s="22" t="s">
        <v>6</v>
      </c>
      <c r="K15" s="22"/>
      <c r="L15" s="22" t="s">
        <v>154</v>
      </c>
      <c r="M15" s="22"/>
      <c r="N15" s="22" t="s">
        <v>173</v>
      </c>
      <c r="O15" s="22"/>
      <c r="P15" s="22" t="s">
        <v>175</v>
      </c>
      <c r="Q15" s="22"/>
      <c r="R15" s="123"/>
    </row>
    <row r="16" spans="1:18" x14ac:dyDescent="0.25">
      <c r="A16" s="126"/>
      <c r="B16" s="165" t="s">
        <v>17</v>
      </c>
      <c r="C16" s="165" t="s">
        <v>7</v>
      </c>
      <c r="D16" s="165" t="s">
        <v>17</v>
      </c>
      <c r="E16" s="165" t="s">
        <v>7</v>
      </c>
      <c r="F16" s="165" t="s">
        <v>17</v>
      </c>
      <c r="G16" s="165" t="s">
        <v>7</v>
      </c>
      <c r="H16" s="165" t="s">
        <v>17</v>
      </c>
      <c r="I16" s="165" t="s">
        <v>7</v>
      </c>
      <c r="J16" s="90" t="s">
        <v>17</v>
      </c>
      <c r="K16" s="90" t="s">
        <v>7</v>
      </c>
      <c r="L16" s="165" t="s">
        <v>17</v>
      </c>
      <c r="M16" s="165" t="s">
        <v>7</v>
      </c>
      <c r="N16" s="165" t="s">
        <v>17</v>
      </c>
      <c r="O16" s="165" t="s">
        <v>7</v>
      </c>
      <c r="P16" s="165" t="s">
        <v>17</v>
      </c>
      <c r="Q16" s="165" t="s">
        <v>7</v>
      </c>
      <c r="R16" s="127"/>
    </row>
    <row r="17" spans="1:18" ht="36" customHeight="1" x14ac:dyDescent="0.25">
      <c r="A17" s="128" t="s">
        <v>21</v>
      </c>
      <c r="B17" s="85">
        <v>894</v>
      </c>
      <c r="C17" s="96">
        <v>0.11214249874560964</v>
      </c>
      <c r="D17" s="85">
        <v>1069</v>
      </c>
      <c r="E17" s="96">
        <v>0.12062739787858272</v>
      </c>
      <c r="F17" s="85">
        <v>975</v>
      </c>
      <c r="G17" s="96">
        <v>0.1169906407487401</v>
      </c>
      <c r="H17" s="85">
        <v>762</v>
      </c>
      <c r="I17" s="96">
        <v>9.8056878136661946E-2</v>
      </c>
      <c r="J17" s="85">
        <v>729</v>
      </c>
      <c r="K17" s="96">
        <v>8.5223287350946919E-2</v>
      </c>
      <c r="L17" s="85">
        <v>896</v>
      </c>
      <c r="M17" s="96">
        <v>9.1531310654816636E-2</v>
      </c>
      <c r="N17" s="85">
        <v>1064</v>
      </c>
      <c r="O17" s="96">
        <v>8.8703626511046268E-2</v>
      </c>
      <c r="P17" s="85">
        <v>1134</v>
      </c>
      <c r="Q17" s="96">
        <v>8.4062268346923652E-2</v>
      </c>
      <c r="R17" s="123"/>
    </row>
    <row r="18" spans="1:18" x14ac:dyDescent="0.25">
      <c r="A18" s="129" t="s">
        <v>22</v>
      </c>
      <c r="B18" s="130">
        <v>489</v>
      </c>
      <c r="C18" s="97">
        <v>6.1339688911189162E-2</v>
      </c>
      <c r="D18" s="130">
        <v>639</v>
      </c>
      <c r="E18" s="97">
        <v>7.2105619498984433E-2</v>
      </c>
      <c r="F18" s="130">
        <v>571</v>
      </c>
      <c r="G18" s="97">
        <v>6.8514518838492924E-2</v>
      </c>
      <c r="H18" s="130">
        <v>468</v>
      </c>
      <c r="I18" s="97">
        <v>6.0223909406768757E-2</v>
      </c>
      <c r="J18" s="130">
        <v>423</v>
      </c>
      <c r="K18" s="97">
        <v>4.9450549450549448E-2</v>
      </c>
      <c r="L18" s="130">
        <v>547</v>
      </c>
      <c r="M18" s="97">
        <v>5.5879047910920424E-2</v>
      </c>
      <c r="N18" s="130">
        <v>687</v>
      </c>
      <c r="O18" s="97">
        <v>5.7273864110045855E-2</v>
      </c>
      <c r="P18" s="130">
        <v>743</v>
      </c>
      <c r="Q18" s="97">
        <v>5.5077835433654562E-2</v>
      </c>
      <c r="R18" s="123"/>
    </row>
    <row r="19" spans="1:18" x14ac:dyDescent="0.25">
      <c r="A19" s="126" t="s">
        <v>23</v>
      </c>
      <c r="B19" s="85">
        <v>137</v>
      </c>
      <c r="C19" s="96">
        <v>1.7185148018063222E-2</v>
      </c>
      <c r="D19" s="85">
        <v>152</v>
      </c>
      <c r="E19" s="96">
        <v>1.7151884450462649E-2</v>
      </c>
      <c r="F19" s="85">
        <v>130</v>
      </c>
      <c r="G19" s="96">
        <v>1.5598752099832013E-2</v>
      </c>
      <c r="H19" s="85">
        <v>123</v>
      </c>
      <c r="I19" s="96">
        <v>1.582807875434307E-2</v>
      </c>
      <c r="J19" s="85">
        <v>158</v>
      </c>
      <c r="K19" s="96">
        <v>1.8470890811316344E-2</v>
      </c>
      <c r="L19" s="85">
        <v>175</v>
      </c>
      <c r="M19" s="96">
        <v>1.7877209112268873E-2</v>
      </c>
      <c r="N19" s="85">
        <v>237</v>
      </c>
      <c r="O19" s="96">
        <v>1.9758232596915382E-2</v>
      </c>
      <c r="P19" s="85">
        <v>256</v>
      </c>
      <c r="Q19" s="96">
        <v>1.8977020014825798E-2</v>
      </c>
      <c r="R19" s="123"/>
    </row>
    <row r="20" spans="1:18" x14ac:dyDescent="0.25">
      <c r="A20" s="126" t="s">
        <v>24</v>
      </c>
      <c r="B20" s="85">
        <v>61</v>
      </c>
      <c r="C20" s="96">
        <v>7.6517812343201205E-3</v>
      </c>
      <c r="D20" s="85">
        <v>75</v>
      </c>
      <c r="E20" s="96">
        <v>8.4631008801624909E-3</v>
      </c>
      <c r="F20" s="85">
        <v>58</v>
      </c>
      <c r="G20" s="96">
        <v>6.9594432445404366E-3</v>
      </c>
      <c r="H20" s="85">
        <v>39</v>
      </c>
      <c r="I20" s="96">
        <v>5.0186591172307294E-3</v>
      </c>
      <c r="J20" s="85">
        <v>37</v>
      </c>
      <c r="K20" s="96">
        <v>4.3254617722702825E-3</v>
      </c>
      <c r="L20" s="85">
        <v>41</v>
      </c>
      <c r="M20" s="96">
        <v>4.1883747063029934E-3</v>
      </c>
      <c r="N20" s="85">
        <v>44</v>
      </c>
      <c r="O20" s="96">
        <v>3.6681950812838685E-3</v>
      </c>
      <c r="P20" s="85">
        <v>57</v>
      </c>
      <c r="Q20" s="96">
        <v>4.2253521126760559E-3</v>
      </c>
      <c r="R20" s="123"/>
    </row>
    <row r="21" spans="1:18" x14ac:dyDescent="0.25">
      <c r="A21" s="126" t="s">
        <v>25</v>
      </c>
      <c r="B21" s="85">
        <v>709</v>
      </c>
      <c r="C21" s="96">
        <v>8.893627696939288E-2</v>
      </c>
      <c r="D21" s="85">
        <v>853</v>
      </c>
      <c r="E21" s="96">
        <v>9.6253667343714738E-2</v>
      </c>
      <c r="F21" s="85">
        <v>774</v>
      </c>
      <c r="G21" s="96">
        <v>9.2872570194384454E-2</v>
      </c>
      <c r="H21" s="85">
        <v>780</v>
      </c>
      <c r="I21" s="96">
        <v>0.10037318234461459</v>
      </c>
      <c r="J21" s="85">
        <v>796</v>
      </c>
      <c r="K21" s="96">
        <v>9.3055880289922843E-2</v>
      </c>
      <c r="L21" s="85">
        <v>995</v>
      </c>
      <c r="M21" s="96">
        <v>0.10164470323832873</v>
      </c>
      <c r="N21" s="85">
        <v>1189</v>
      </c>
      <c r="O21" s="96">
        <v>9.9124635264693617E-2</v>
      </c>
      <c r="P21" s="85">
        <v>1191</v>
      </c>
      <c r="Q21" s="96">
        <v>8.8287620459599703E-2</v>
      </c>
      <c r="R21" s="123"/>
    </row>
    <row r="22" spans="1:18" ht="15.6" thickBot="1" x14ac:dyDescent="0.3">
      <c r="A22" s="126" t="s">
        <v>26</v>
      </c>
      <c r="B22" s="85">
        <v>111</v>
      </c>
      <c r="C22" s="96">
        <v>1.3923733065730056E-2</v>
      </c>
      <c r="D22" s="85">
        <v>125</v>
      </c>
      <c r="E22" s="96">
        <v>1.4105168133604153E-2</v>
      </c>
      <c r="F22" s="85">
        <v>89</v>
      </c>
      <c r="G22" s="96">
        <v>1.0679145668346532E-2</v>
      </c>
      <c r="H22" s="85">
        <v>96</v>
      </c>
      <c r="I22" s="96">
        <v>1.2353622442414103E-2</v>
      </c>
      <c r="J22" s="85">
        <v>78</v>
      </c>
      <c r="K22" s="96">
        <v>9.11854103343465E-3</v>
      </c>
      <c r="L22" s="85">
        <v>91</v>
      </c>
      <c r="M22" s="96">
        <v>9.2961487383798145E-3</v>
      </c>
      <c r="N22" s="85">
        <v>110</v>
      </c>
      <c r="O22" s="96">
        <v>9.1704877032096708E-3</v>
      </c>
      <c r="P22" s="85">
        <v>131</v>
      </c>
      <c r="Q22" s="96">
        <v>9.7108969607116388E-3</v>
      </c>
      <c r="R22" s="127"/>
    </row>
    <row r="23" spans="1:18" ht="16.2" thickTop="1" thickBot="1" x14ac:dyDescent="0.3">
      <c r="A23" s="98" t="s">
        <v>27</v>
      </c>
      <c r="B23" s="88">
        <v>1912</v>
      </c>
      <c r="C23" s="99">
        <v>0.23983943803311591</v>
      </c>
      <c r="D23" s="88">
        <v>2274</v>
      </c>
      <c r="E23" s="99">
        <v>0.25660121868652674</v>
      </c>
      <c r="F23" s="88">
        <v>2026</v>
      </c>
      <c r="G23" s="99">
        <v>0.24310055195584354</v>
      </c>
      <c r="H23" s="88">
        <v>1800</v>
      </c>
      <c r="I23" s="99">
        <v>0.23163042079526444</v>
      </c>
      <c r="J23" s="88">
        <v>1798</v>
      </c>
      <c r="K23" s="99">
        <v>0.21019406125789106</v>
      </c>
      <c r="L23" s="88">
        <v>2198</v>
      </c>
      <c r="M23" s="99">
        <v>0.22453774645009705</v>
      </c>
      <c r="N23" s="88">
        <v>2644</v>
      </c>
      <c r="O23" s="99">
        <v>0.22042517715714882</v>
      </c>
      <c r="P23" s="88">
        <v>2769</v>
      </c>
      <c r="Q23" s="99">
        <v>0.20526315789473684</v>
      </c>
      <c r="R23" s="123"/>
    </row>
    <row r="24" spans="1:18" ht="15.6" thickTop="1" x14ac:dyDescent="0.25">
      <c r="A24" s="100" t="s">
        <v>28</v>
      </c>
      <c r="B24" s="85">
        <v>5048</v>
      </c>
      <c r="C24" s="96">
        <v>0.63321625689914707</v>
      </c>
      <c r="D24" s="85">
        <v>5389</v>
      </c>
      <c r="E24" s="96">
        <v>0.60810200857594221</v>
      </c>
      <c r="F24" s="85">
        <v>5253</v>
      </c>
      <c r="G24" s="96">
        <v>0.63030957523398123</v>
      </c>
      <c r="H24" s="85">
        <v>4879</v>
      </c>
      <c r="I24" s="96">
        <v>0.62784712392227515</v>
      </c>
      <c r="J24" s="85">
        <v>5658</v>
      </c>
      <c r="K24" s="96">
        <v>0.66144493804068272</v>
      </c>
      <c r="L24" s="85">
        <v>6443</v>
      </c>
      <c r="M24" s="96">
        <v>0.65818776177341909</v>
      </c>
      <c r="N24" s="85">
        <v>7919</v>
      </c>
      <c r="O24" s="96">
        <v>0.66019174656106716</v>
      </c>
      <c r="P24" s="85">
        <v>9195</v>
      </c>
      <c r="Q24" s="96">
        <v>0.68161601186063747</v>
      </c>
      <c r="R24" s="123"/>
    </row>
    <row r="25" spans="1:18" x14ac:dyDescent="0.25">
      <c r="A25" s="100" t="s">
        <v>29</v>
      </c>
      <c r="B25" s="85">
        <v>1007</v>
      </c>
      <c r="C25" s="96">
        <v>0.12631710988459607</v>
      </c>
      <c r="D25" s="85">
        <v>1192</v>
      </c>
      <c r="E25" s="96">
        <v>0.13450688332204919</v>
      </c>
      <c r="F25" s="85">
        <v>1038</v>
      </c>
      <c r="G25" s="96">
        <v>0.12455003599712024</v>
      </c>
      <c r="H25" s="85">
        <v>1081</v>
      </c>
      <c r="I25" s="96">
        <v>0.13910693604426716</v>
      </c>
      <c r="J25" s="85">
        <v>1092</v>
      </c>
      <c r="K25" s="96">
        <v>0.1276595744680851</v>
      </c>
      <c r="L25" s="85">
        <v>1132</v>
      </c>
      <c r="M25" s="96">
        <v>0.11564000408621923</v>
      </c>
      <c r="N25" s="85">
        <v>1422</v>
      </c>
      <c r="O25" s="96">
        <v>0.11854939558149229</v>
      </c>
      <c r="P25" s="85">
        <v>1508</v>
      </c>
      <c r="Q25" s="96">
        <v>0.11178650852483321</v>
      </c>
      <c r="R25" s="123"/>
    </row>
    <row r="26" spans="1:18" ht="15.6" thickBot="1" x14ac:dyDescent="0.3">
      <c r="A26" s="100" t="s">
        <v>30</v>
      </c>
      <c r="B26" s="85">
        <v>5</v>
      </c>
      <c r="C26" s="96">
        <v>6.2719518314099346E-4</v>
      </c>
      <c r="D26" s="85">
        <v>7</v>
      </c>
      <c r="E26" s="96">
        <v>7.8988941548183253E-4</v>
      </c>
      <c r="F26" s="85">
        <v>17</v>
      </c>
      <c r="G26" s="96">
        <v>2.0398368130549556E-3</v>
      </c>
      <c r="H26" s="85">
        <v>11</v>
      </c>
      <c r="I26" s="96">
        <v>1.4155192381932827E-3</v>
      </c>
      <c r="J26" s="85">
        <v>6</v>
      </c>
      <c r="K26" s="96">
        <v>7.0142623334112691E-4</v>
      </c>
      <c r="L26" s="85">
        <v>16</v>
      </c>
      <c r="M26" s="96">
        <v>1.6344876902645827E-3</v>
      </c>
      <c r="N26" s="85">
        <v>10</v>
      </c>
      <c r="O26" s="96">
        <v>8.3368070029178826E-4</v>
      </c>
      <c r="P26" s="85">
        <v>18</v>
      </c>
      <c r="Q26" s="96">
        <v>1.3343217197924388E-3</v>
      </c>
      <c r="R26" s="123"/>
    </row>
    <row r="27" spans="1:18" ht="16.2" thickTop="1" thickBot="1" x14ac:dyDescent="0.3">
      <c r="A27" s="98" t="s">
        <v>18</v>
      </c>
      <c r="B27" s="88">
        <v>6060</v>
      </c>
      <c r="C27" s="99">
        <v>0.76016056196688409</v>
      </c>
      <c r="D27" s="88">
        <v>6588</v>
      </c>
      <c r="E27" s="99">
        <v>0.74339878131347326</v>
      </c>
      <c r="F27" s="88">
        <v>6308</v>
      </c>
      <c r="G27" s="99">
        <v>0.75689944804415643</v>
      </c>
      <c r="H27" s="88">
        <v>5971</v>
      </c>
      <c r="I27" s="99">
        <v>0.76836957920473559</v>
      </c>
      <c r="J27" s="88">
        <v>6756</v>
      </c>
      <c r="K27" s="99">
        <v>0.78980593874210892</v>
      </c>
      <c r="L27" s="88">
        <v>7591</v>
      </c>
      <c r="M27" s="99">
        <v>0.77546225354990295</v>
      </c>
      <c r="N27" s="88">
        <v>9351</v>
      </c>
      <c r="O27" s="99">
        <v>0.77957482284285118</v>
      </c>
      <c r="P27" s="88">
        <v>10721</v>
      </c>
      <c r="Q27" s="99">
        <v>0.79473684210526319</v>
      </c>
      <c r="R27" s="123"/>
    </row>
    <row r="28" spans="1:18" ht="16.2" thickTop="1" thickBot="1" x14ac:dyDescent="0.3">
      <c r="A28" s="87" t="s">
        <v>31</v>
      </c>
      <c r="B28" s="88">
        <v>7972</v>
      </c>
      <c r="C28" s="94"/>
      <c r="D28" s="88">
        <v>8862</v>
      </c>
      <c r="E28" s="94"/>
      <c r="F28" s="88">
        <v>8334</v>
      </c>
      <c r="G28" s="94"/>
      <c r="H28" s="88">
        <v>7771</v>
      </c>
      <c r="I28" s="94"/>
      <c r="J28" s="88">
        <v>8554</v>
      </c>
      <c r="K28" s="94"/>
      <c r="L28" s="88">
        <v>9789</v>
      </c>
      <c r="M28" s="94"/>
      <c r="N28" s="88">
        <v>11995</v>
      </c>
      <c r="O28" s="94"/>
      <c r="P28" s="88">
        <v>13490</v>
      </c>
      <c r="Q28" s="94"/>
      <c r="R28" s="123"/>
    </row>
    <row r="29" spans="1:18" ht="15.6" thickTop="1" x14ac:dyDescent="0.25">
      <c r="A29" s="123"/>
      <c r="B29" s="123"/>
      <c r="C29" s="123"/>
      <c r="D29" s="123"/>
      <c r="E29" s="123"/>
      <c r="F29" s="123"/>
      <c r="G29" s="123"/>
      <c r="H29" s="123"/>
      <c r="I29" s="123"/>
      <c r="J29" s="123"/>
      <c r="K29" s="119"/>
      <c r="L29" s="123"/>
      <c r="M29" s="123"/>
      <c r="N29" s="123"/>
      <c r="O29" s="123"/>
      <c r="P29" s="123"/>
      <c r="Q29" s="123"/>
      <c r="R29" s="123"/>
    </row>
    <row r="30" spans="1:18" x14ac:dyDescent="0.25">
      <c r="A30" s="123"/>
      <c r="B30" s="123"/>
      <c r="C30" s="123"/>
      <c r="D30" s="123"/>
      <c r="E30" s="123"/>
      <c r="F30" s="123"/>
      <c r="G30" s="123"/>
      <c r="H30" s="123"/>
      <c r="I30" s="123"/>
      <c r="J30" s="123"/>
      <c r="K30" s="123"/>
      <c r="L30" s="123"/>
      <c r="M30" s="123"/>
      <c r="N30" s="123"/>
      <c r="O30" s="123"/>
      <c r="P30" s="123"/>
      <c r="Q30" s="123"/>
      <c r="R30" s="123"/>
    </row>
    <row r="31" spans="1:18" x14ac:dyDescent="0.25">
      <c r="A31" s="84" t="s">
        <v>74</v>
      </c>
      <c r="B31" s="123"/>
      <c r="C31" s="123"/>
      <c r="D31" s="123"/>
      <c r="E31" s="123"/>
      <c r="F31" s="123"/>
      <c r="G31" s="123"/>
      <c r="H31" s="123"/>
      <c r="I31" s="123"/>
      <c r="J31" s="123"/>
      <c r="K31" s="123"/>
      <c r="L31" s="123"/>
      <c r="M31" s="123"/>
      <c r="N31" s="123"/>
      <c r="O31" s="123"/>
      <c r="P31" s="123"/>
      <c r="Q31" s="123"/>
      <c r="R31" s="123"/>
    </row>
    <row r="32" spans="1:18" x14ac:dyDescent="0.25">
      <c r="A32" s="123"/>
      <c r="B32" s="123"/>
      <c r="C32" s="123"/>
      <c r="D32" s="123"/>
      <c r="E32" s="123"/>
      <c r="F32" s="123"/>
      <c r="G32" s="123"/>
      <c r="H32" s="123"/>
      <c r="I32" s="123"/>
      <c r="J32" s="123"/>
      <c r="K32" s="123"/>
      <c r="L32" s="123"/>
      <c r="M32" s="123"/>
      <c r="N32" s="123"/>
      <c r="O32" s="123"/>
      <c r="P32" s="123"/>
      <c r="Q32" s="123"/>
      <c r="R32" s="123"/>
    </row>
    <row r="33" spans="1:18" x14ac:dyDescent="0.25">
      <c r="A33" s="123"/>
      <c r="B33" s="22" t="s">
        <v>2</v>
      </c>
      <c r="C33" s="22"/>
      <c r="D33" s="22" t="s">
        <v>3</v>
      </c>
      <c r="E33" s="22"/>
      <c r="F33" s="22" t="s">
        <v>4</v>
      </c>
      <c r="G33" s="22"/>
      <c r="H33" s="22" t="s">
        <v>5</v>
      </c>
      <c r="I33" s="22"/>
      <c r="J33" s="22" t="s">
        <v>6</v>
      </c>
      <c r="K33" s="22"/>
      <c r="L33" s="22" t="s">
        <v>154</v>
      </c>
      <c r="M33" s="22"/>
      <c r="N33" s="22" t="s">
        <v>173</v>
      </c>
      <c r="O33" s="22"/>
      <c r="P33" s="22" t="s">
        <v>175</v>
      </c>
      <c r="Q33" s="22"/>
      <c r="R33" s="123"/>
    </row>
    <row r="34" spans="1:18" x14ac:dyDescent="0.25">
      <c r="A34" s="123"/>
      <c r="B34" s="165" t="s">
        <v>17</v>
      </c>
      <c r="C34" s="165" t="s">
        <v>7</v>
      </c>
      <c r="D34" s="165" t="s">
        <v>17</v>
      </c>
      <c r="E34" s="165" t="s">
        <v>7</v>
      </c>
      <c r="F34" s="165" t="s">
        <v>17</v>
      </c>
      <c r="G34" s="165" t="s">
        <v>7</v>
      </c>
      <c r="H34" s="165" t="s">
        <v>17</v>
      </c>
      <c r="I34" s="165" t="s">
        <v>7</v>
      </c>
      <c r="J34" s="90" t="s">
        <v>17</v>
      </c>
      <c r="K34" s="90" t="s">
        <v>7</v>
      </c>
      <c r="L34" s="165" t="s">
        <v>17</v>
      </c>
      <c r="M34" s="165" t="s">
        <v>7</v>
      </c>
      <c r="N34" s="165" t="s">
        <v>17</v>
      </c>
      <c r="O34" s="165" t="s">
        <v>7</v>
      </c>
      <c r="P34" s="165" t="s">
        <v>17</v>
      </c>
      <c r="Q34" s="165" t="s">
        <v>7</v>
      </c>
      <c r="R34" s="123"/>
    </row>
    <row r="35" spans="1:18" x14ac:dyDescent="0.25">
      <c r="A35" s="91" t="s">
        <v>37</v>
      </c>
      <c r="B35" s="85">
        <v>85</v>
      </c>
      <c r="C35" s="86">
        <v>4.4456066945606693E-2</v>
      </c>
      <c r="D35" s="85">
        <v>104</v>
      </c>
      <c r="E35" s="86">
        <v>4.5734388742304309E-2</v>
      </c>
      <c r="F35" s="85">
        <v>89</v>
      </c>
      <c r="G35" s="86">
        <v>4.3928923988153998E-2</v>
      </c>
      <c r="H35" s="85">
        <v>74</v>
      </c>
      <c r="I35" s="86">
        <v>4.1111111111111112E-2</v>
      </c>
      <c r="J35" s="85">
        <v>157</v>
      </c>
      <c r="K35" s="86">
        <v>8.7319243604004448E-2</v>
      </c>
      <c r="L35" s="85">
        <v>214</v>
      </c>
      <c r="M35" s="86">
        <v>9.7361237488626018E-2</v>
      </c>
      <c r="N35" s="85">
        <v>235</v>
      </c>
      <c r="O35" s="86">
        <v>8.8880484114977301E-2</v>
      </c>
      <c r="P35" s="85">
        <v>230</v>
      </c>
      <c r="Q35" s="86">
        <v>8.3062477428674605E-2</v>
      </c>
      <c r="R35" s="123"/>
    </row>
    <row r="36" spans="1:18" x14ac:dyDescent="0.25">
      <c r="A36" s="92" t="s">
        <v>38</v>
      </c>
      <c r="B36" s="85">
        <v>26</v>
      </c>
      <c r="C36" s="86">
        <v>1.3598326359832637E-2</v>
      </c>
      <c r="D36" s="85">
        <v>42</v>
      </c>
      <c r="E36" s="86">
        <v>1.8469656992084433E-2</v>
      </c>
      <c r="F36" s="85">
        <v>41</v>
      </c>
      <c r="G36" s="86">
        <v>2.0236920039486673E-2</v>
      </c>
      <c r="H36" s="85">
        <v>39</v>
      </c>
      <c r="I36" s="86">
        <v>2.1666666666666667E-2</v>
      </c>
      <c r="J36" s="85">
        <v>59</v>
      </c>
      <c r="K36" s="86">
        <v>3.2814238042269191E-2</v>
      </c>
      <c r="L36" s="85">
        <v>75</v>
      </c>
      <c r="M36" s="86">
        <v>3.4121929026387623E-2</v>
      </c>
      <c r="N36" s="85">
        <v>93</v>
      </c>
      <c r="O36" s="86">
        <v>3.517397881996974E-2</v>
      </c>
      <c r="P36" s="85">
        <v>111</v>
      </c>
      <c r="Q36" s="86">
        <v>4.008667388949079E-2</v>
      </c>
      <c r="R36" s="127"/>
    </row>
    <row r="37" spans="1:18" ht="34.200000000000003" x14ac:dyDescent="0.25">
      <c r="A37" s="50" t="s">
        <v>61</v>
      </c>
      <c r="B37" s="85">
        <v>109</v>
      </c>
      <c r="C37" s="86">
        <v>5.7008368200836823E-2</v>
      </c>
      <c r="D37" s="85">
        <v>101</v>
      </c>
      <c r="E37" s="86">
        <v>4.4415127528583995E-2</v>
      </c>
      <c r="F37" s="85">
        <v>105</v>
      </c>
      <c r="G37" s="86">
        <v>5.1826258637709774E-2</v>
      </c>
      <c r="H37" s="85">
        <v>102</v>
      </c>
      <c r="I37" s="86">
        <v>5.6666666666666664E-2</v>
      </c>
      <c r="J37" s="85">
        <v>64</v>
      </c>
      <c r="K37" s="86">
        <v>3.5595105672969966E-2</v>
      </c>
      <c r="L37" s="85">
        <v>69</v>
      </c>
      <c r="M37" s="86">
        <v>3.1392174704276618E-2</v>
      </c>
      <c r="N37" s="85">
        <v>59</v>
      </c>
      <c r="O37" s="86">
        <v>2.2314674735249621E-2</v>
      </c>
      <c r="P37" s="85">
        <v>56</v>
      </c>
      <c r="Q37" s="86">
        <v>2.0223907547851208E-2</v>
      </c>
      <c r="R37" s="123"/>
    </row>
    <row r="38" spans="1:18" x14ac:dyDescent="0.25">
      <c r="A38" s="102" t="s">
        <v>39</v>
      </c>
      <c r="B38" s="103">
        <v>220</v>
      </c>
      <c r="C38" s="104">
        <v>0.11506276150627615</v>
      </c>
      <c r="D38" s="103">
        <v>247</v>
      </c>
      <c r="E38" s="104">
        <v>0.10861917326297274</v>
      </c>
      <c r="F38" s="103">
        <v>235</v>
      </c>
      <c r="G38" s="104">
        <v>0.11599210266535044</v>
      </c>
      <c r="H38" s="103">
        <v>215</v>
      </c>
      <c r="I38" s="104">
        <v>0.11944444444444445</v>
      </c>
      <c r="J38" s="103">
        <v>280</v>
      </c>
      <c r="K38" s="104">
        <v>0.15572858731924361</v>
      </c>
      <c r="L38" s="103">
        <v>358</v>
      </c>
      <c r="M38" s="104">
        <v>0.16287534121929026</v>
      </c>
      <c r="N38" s="103">
        <v>387</v>
      </c>
      <c r="O38" s="104">
        <v>0.14636913767019666</v>
      </c>
      <c r="P38" s="103">
        <v>397</v>
      </c>
      <c r="Q38" s="104">
        <v>0.14337305886601662</v>
      </c>
      <c r="R38" s="123"/>
    </row>
    <row r="39" spans="1:18" x14ac:dyDescent="0.25">
      <c r="A39" s="89" t="s">
        <v>42</v>
      </c>
      <c r="B39" s="85">
        <v>167</v>
      </c>
      <c r="C39" s="86">
        <v>8.7343096234309622E-2</v>
      </c>
      <c r="D39" s="85">
        <v>196</v>
      </c>
      <c r="E39" s="86">
        <v>8.6191732629727347E-2</v>
      </c>
      <c r="F39" s="85">
        <v>182</v>
      </c>
      <c r="G39" s="86">
        <v>8.983218163869694E-2</v>
      </c>
      <c r="H39" s="85">
        <v>150</v>
      </c>
      <c r="I39" s="86">
        <v>8.3333333333333329E-2</v>
      </c>
      <c r="J39" s="85">
        <v>144</v>
      </c>
      <c r="K39" s="86">
        <v>8.0088987764182426E-2</v>
      </c>
      <c r="L39" s="85">
        <v>188</v>
      </c>
      <c r="M39" s="86">
        <v>8.5532302092811652E-2</v>
      </c>
      <c r="N39" s="85">
        <v>254</v>
      </c>
      <c r="O39" s="86">
        <v>9.6066565809379723E-2</v>
      </c>
      <c r="P39" s="85">
        <v>250</v>
      </c>
      <c r="Q39" s="86">
        <v>9.0285301552907191E-2</v>
      </c>
      <c r="R39" s="123"/>
    </row>
    <row r="40" spans="1:18" x14ac:dyDescent="0.25">
      <c r="A40" s="101" t="s">
        <v>43</v>
      </c>
      <c r="B40" s="85">
        <v>213</v>
      </c>
      <c r="C40" s="86">
        <v>0.11140167364016737</v>
      </c>
      <c r="D40" s="85">
        <v>260</v>
      </c>
      <c r="E40" s="86">
        <v>0.11433597185576078</v>
      </c>
      <c r="F40" s="85">
        <v>218</v>
      </c>
      <c r="G40" s="86">
        <v>0.10760118460019744</v>
      </c>
      <c r="H40" s="85">
        <v>135</v>
      </c>
      <c r="I40" s="86">
        <v>7.4999999999999997E-2</v>
      </c>
      <c r="J40" s="85">
        <v>52</v>
      </c>
      <c r="K40" s="86">
        <v>2.8921023359288096E-2</v>
      </c>
      <c r="L40" s="85">
        <v>46</v>
      </c>
      <c r="M40" s="86">
        <v>2.0928116469517744E-2</v>
      </c>
      <c r="N40" s="85">
        <v>65</v>
      </c>
      <c r="O40" s="86">
        <v>2.4583963691376703E-2</v>
      </c>
      <c r="P40" s="85">
        <v>88</v>
      </c>
      <c r="Q40" s="86">
        <v>3.1780426146623332E-2</v>
      </c>
      <c r="R40" s="123"/>
    </row>
    <row r="41" spans="1:18" x14ac:dyDescent="0.25">
      <c r="A41" s="89" t="s">
        <v>44</v>
      </c>
      <c r="B41" s="85">
        <v>112</v>
      </c>
      <c r="C41" s="86">
        <v>5.8577405857740586E-2</v>
      </c>
      <c r="D41" s="85">
        <v>136</v>
      </c>
      <c r="E41" s="86">
        <v>5.9806508355321017E-2</v>
      </c>
      <c r="F41" s="85">
        <v>101</v>
      </c>
      <c r="G41" s="86">
        <v>4.985192497532083E-2</v>
      </c>
      <c r="H41" s="85">
        <v>66</v>
      </c>
      <c r="I41" s="86">
        <v>3.6666666666666667E-2</v>
      </c>
      <c r="J41" s="85">
        <v>19</v>
      </c>
      <c r="K41" s="86">
        <v>1.0567296996662959E-2</v>
      </c>
      <c r="L41" s="85">
        <v>17</v>
      </c>
      <c r="M41" s="86">
        <v>7.7343039126478615E-3</v>
      </c>
      <c r="N41" s="85">
        <v>25</v>
      </c>
      <c r="O41" s="86">
        <v>9.4553706505295012E-3</v>
      </c>
      <c r="P41" s="85">
        <v>29</v>
      </c>
      <c r="Q41" s="86">
        <v>1.0473094980137234E-2</v>
      </c>
      <c r="R41" s="123"/>
    </row>
    <row r="42" spans="1:18" ht="22.8" x14ac:dyDescent="0.25">
      <c r="A42" s="101" t="s">
        <v>45</v>
      </c>
      <c r="B42" s="85">
        <v>17</v>
      </c>
      <c r="C42" s="86">
        <v>8.8912133891213396E-3</v>
      </c>
      <c r="D42" s="85">
        <v>14</v>
      </c>
      <c r="E42" s="86">
        <v>6.156552330694811E-3</v>
      </c>
      <c r="F42" s="85">
        <v>16</v>
      </c>
      <c r="G42" s="86">
        <v>7.8973346495557744E-3</v>
      </c>
      <c r="H42" s="85">
        <v>17</v>
      </c>
      <c r="I42" s="86">
        <v>9.4444444444444445E-3</v>
      </c>
      <c r="J42" s="120"/>
      <c r="K42" s="121">
        <v>0</v>
      </c>
      <c r="L42" s="120"/>
      <c r="M42" s="121">
        <v>0</v>
      </c>
      <c r="N42" s="120"/>
      <c r="O42" s="121">
        <v>0</v>
      </c>
      <c r="P42" s="120"/>
      <c r="Q42" s="121">
        <v>0</v>
      </c>
      <c r="R42" s="123"/>
    </row>
    <row r="43" spans="1:18" x14ac:dyDescent="0.25">
      <c r="A43" s="89" t="s">
        <v>46</v>
      </c>
      <c r="B43" s="85">
        <v>803</v>
      </c>
      <c r="C43" s="86">
        <v>0.41997907949790797</v>
      </c>
      <c r="D43" s="85">
        <v>983</v>
      </c>
      <c r="E43" s="86">
        <v>0.43227792436235707</v>
      </c>
      <c r="F43" s="85">
        <v>901</v>
      </c>
      <c r="G43" s="86">
        <v>0.44471865745310957</v>
      </c>
      <c r="H43" s="85">
        <v>895</v>
      </c>
      <c r="I43" s="86">
        <v>0.49722222222222223</v>
      </c>
      <c r="J43" s="85">
        <v>953</v>
      </c>
      <c r="K43" s="86">
        <v>0.53003337041156839</v>
      </c>
      <c r="L43" s="85">
        <v>1170</v>
      </c>
      <c r="M43" s="86">
        <v>0.53230209281164698</v>
      </c>
      <c r="N43" s="85">
        <v>1426</v>
      </c>
      <c r="O43" s="86">
        <v>0.53933434190620277</v>
      </c>
      <c r="P43" s="85">
        <v>1447</v>
      </c>
      <c r="Q43" s="86">
        <v>0.52257132538822682</v>
      </c>
      <c r="R43" s="123"/>
    </row>
    <row r="44" spans="1:18" x14ac:dyDescent="0.25">
      <c r="A44" s="105" t="s">
        <v>47</v>
      </c>
      <c r="B44" s="106">
        <v>1532</v>
      </c>
      <c r="C44" s="107">
        <v>0.80125523012552302</v>
      </c>
      <c r="D44" s="106">
        <v>1836</v>
      </c>
      <c r="E44" s="107">
        <v>0.80738786279683372</v>
      </c>
      <c r="F44" s="106">
        <v>1653</v>
      </c>
      <c r="G44" s="107">
        <v>0.81589338598223105</v>
      </c>
      <c r="H44" s="106">
        <v>1478</v>
      </c>
      <c r="I44" s="107">
        <v>0.82111111111111112</v>
      </c>
      <c r="J44" s="106">
        <v>1448</v>
      </c>
      <c r="K44" s="107">
        <v>0.80533926585094551</v>
      </c>
      <c r="L44" s="106">
        <v>1779</v>
      </c>
      <c r="M44" s="107">
        <v>0.80937215650591443</v>
      </c>
      <c r="N44" s="106">
        <v>2157</v>
      </c>
      <c r="O44" s="107">
        <v>0.8158093797276853</v>
      </c>
      <c r="P44" s="106">
        <v>2211</v>
      </c>
      <c r="Q44" s="107">
        <v>0.79848320693391117</v>
      </c>
      <c r="R44" s="123"/>
    </row>
    <row r="45" spans="1:18" x14ac:dyDescent="0.25">
      <c r="A45" s="92" t="s">
        <v>48</v>
      </c>
      <c r="B45" s="85">
        <v>328</v>
      </c>
      <c r="C45" s="86">
        <v>0.17154811715481172</v>
      </c>
      <c r="D45" s="85">
        <v>383</v>
      </c>
      <c r="E45" s="86">
        <v>0.16842568161829374</v>
      </c>
      <c r="F45" s="85">
        <v>321</v>
      </c>
      <c r="G45" s="86">
        <v>0.15844027640671274</v>
      </c>
      <c r="H45" s="85">
        <v>263</v>
      </c>
      <c r="I45" s="86">
        <v>0.14611111111111111</v>
      </c>
      <c r="J45" s="85">
        <v>294</v>
      </c>
      <c r="K45" s="86">
        <v>0.16351501668520579</v>
      </c>
      <c r="L45" s="85">
        <v>343</v>
      </c>
      <c r="M45" s="86">
        <v>0.15605095541401273</v>
      </c>
      <c r="N45" s="85">
        <v>401</v>
      </c>
      <c r="O45" s="86">
        <v>0.1516641452344932</v>
      </c>
      <c r="P45" s="85">
        <v>465</v>
      </c>
      <c r="Q45" s="86">
        <v>0.16793066088840736</v>
      </c>
      <c r="R45" s="123"/>
    </row>
    <row r="46" spans="1:18" x14ac:dyDescent="0.25">
      <c r="A46" s="131" t="s">
        <v>49</v>
      </c>
      <c r="B46" s="85">
        <v>52</v>
      </c>
      <c r="C46" s="86">
        <v>2.7196652719665274E-2</v>
      </c>
      <c r="D46" s="85">
        <v>55</v>
      </c>
      <c r="E46" s="86">
        <v>2.4186455584872472E-2</v>
      </c>
      <c r="F46" s="85">
        <v>52</v>
      </c>
      <c r="G46" s="86">
        <v>2.5666337611056269E-2</v>
      </c>
      <c r="H46" s="85">
        <v>59</v>
      </c>
      <c r="I46" s="86">
        <v>3.2777777777777781E-2</v>
      </c>
      <c r="J46" s="85">
        <v>56</v>
      </c>
      <c r="K46" s="86">
        <v>3.114571746384872E-2</v>
      </c>
      <c r="L46" s="85">
        <v>76</v>
      </c>
      <c r="M46" s="86">
        <v>3.4576888080072796E-2</v>
      </c>
      <c r="N46" s="85">
        <v>86</v>
      </c>
      <c r="O46" s="86">
        <v>3.2526475037821481E-2</v>
      </c>
      <c r="P46" s="85">
        <v>93</v>
      </c>
      <c r="Q46" s="86">
        <v>3.3586132177681471E-2</v>
      </c>
      <c r="R46" s="123"/>
    </row>
    <row r="47" spans="1:18" x14ac:dyDescent="0.25">
      <c r="A47" s="108" t="s">
        <v>13</v>
      </c>
      <c r="B47" s="109">
        <v>1912</v>
      </c>
      <c r="C47" s="110"/>
      <c r="D47" s="109">
        <v>2274</v>
      </c>
      <c r="E47" s="110"/>
      <c r="F47" s="109">
        <v>2026</v>
      </c>
      <c r="G47" s="110"/>
      <c r="H47" s="109">
        <v>1800</v>
      </c>
      <c r="I47" s="110"/>
      <c r="J47" s="109">
        <v>1798</v>
      </c>
      <c r="K47" s="110"/>
      <c r="L47" s="109">
        <v>2198</v>
      </c>
      <c r="M47" s="110"/>
      <c r="N47" s="109">
        <v>2644</v>
      </c>
      <c r="O47" s="110"/>
      <c r="P47" s="109">
        <v>2769</v>
      </c>
      <c r="Q47" s="110"/>
      <c r="R47" s="123"/>
    </row>
    <row r="48" spans="1:18" x14ac:dyDescent="0.25">
      <c r="A48" s="123"/>
      <c r="B48" s="111"/>
      <c r="C48" s="111"/>
      <c r="D48" s="123"/>
      <c r="E48" s="123"/>
      <c r="F48" s="123"/>
      <c r="G48" s="123"/>
      <c r="H48" s="123"/>
      <c r="I48" s="123"/>
      <c r="J48" s="123"/>
      <c r="K48" s="123"/>
      <c r="L48" s="123"/>
      <c r="M48" s="123"/>
      <c r="N48" s="123"/>
      <c r="O48" s="123"/>
      <c r="P48" s="123"/>
      <c r="Q48" s="123"/>
    </row>
    <row r="49" spans="1:17" x14ac:dyDescent="0.25">
      <c r="A49" s="123"/>
      <c r="B49" s="123"/>
      <c r="C49" s="123"/>
      <c r="D49" s="123"/>
      <c r="E49" s="123"/>
      <c r="F49" s="123"/>
      <c r="G49" s="123"/>
      <c r="H49" s="123"/>
      <c r="I49" s="123"/>
      <c r="J49" s="123"/>
      <c r="K49" s="123"/>
      <c r="L49" s="123"/>
      <c r="M49" s="123"/>
      <c r="N49" s="123"/>
      <c r="O49" s="123"/>
      <c r="P49" s="123"/>
      <c r="Q49" s="123"/>
    </row>
    <row r="50" spans="1:17" x14ac:dyDescent="0.25">
      <c r="A50" s="84" t="s">
        <v>75</v>
      </c>
      <c r="B50" s="123"/>
      <c r="C50" s="111"/>
      <c r="D50" s="123"/>
      <c r="E50" s="111"/>
      <c r="F50" s="123"/>
      <c r="G50" s="123"/>
      <c r="H50" s="123"/>
      <c r="I50" s="123"/>
      <c r="J50" s="123"/>
      <c r="K50" s="123"/>
      <c r="L50" s="123"/>
      <c r="M50" s="123"/>
      <c r="N50" s="123"/>
      <c r="O50" s="123"/>
      <c r="P50" s="123"/>
      <c r="Q50" s="123"/>
    </row>
    <row r="51" spans="1:17" x14ac:dyDescent="0.25">
      <c r="A51" s="84"/>
      <c r="B51" s="123"/>
      <c r="C51" s="111"/>
      <c r="D51" s="123"/>
      <c r="E51" s="111"/>
      <c r="F51" s="123"/>
      <c r="G51" s="123"/>
      <c r="H51" s="123"/>
      <c r="I51" s="123"/>
      <c r="J51" s="123"/>
      <c r="K51" s="123"/>
      <c r="L51" s="123"/>
      <c r="M51" s="123"/>
      <c r="N51" s="123"/>
      <c r="O51" s="123"/>
      <c r="P51" s="123"/>
      <c r="Q51" s="123"/>
    </row>
    <row r="52" spans="1:17" x14ac:dyDescent="0.25">
      <c r="A52" s="123"/>
      <c r="B52" s="22" t="s">
        <v>2</v>
      </c>
      <c r="C52" s="22"/>
      <c r="D52" s="22" t="s">
        <v>3</v>
      </c>
      <c r="E52" s="22"/>
      <c r="F52" s="22" t="s">
        <v>4</v>
      </c>
      <c r="G52" s="22"/>
      <c r="H52" s="22" t="s">
        <v>5</v>
      </c>
      <c r="I52" s="22"/>
      <c r="J52" s="22" t="s">
        <v>6</v>
      </c>
      <c r="K52" s="22"/>
      <c r="L52" s="22" t="s">
        <v>154</v>
      </c>
      <c r="M52" s="22"/>
      <c r="N52" s="22" t="s">
        <v>173</v>
      </c>
      <c r="O52" s="22"/>
      <c r="P52" s="22" t="s">
        <v>175</v>
      </c>
      <c r="Q52" s="22"/>
    </row>
    <row r="53" spans="1:17" x14ac:dyDescent="0.25">
      <c r="A53" s="123"/>
      <c r="B53" s="165" t="s">
        <v>17</v>
      </c>
      <c r="C53" s="165" t="s">
        <v>7</v>
      </c>
      <c r="D53" s="165" t="s">
        <v>17</v>
      </c>
      <c r="E53" s="165" t="s">
        <v>7</v>
      </c>
      <c r="F53" s="165" t="s">
        <v>17</v>
      </c>
      <c r="G53" s="165" t="s">
        <v>7</v>
      </c>
      <c r="H53" s="165" t="s">
        <v>17</v>
      </c>
      <c r="I53" s="165" t="s">
        <v>7</v>
      </c>
      <c r="J53" s="90" t="s">
        <v>17</v>
      </c>
      <c r="K53" s="90" t="s">
        <v>7</v>
      </c>
      <c r="L53" s="165" t="s">
        <v>17</v>
      </c>
      <c r="M53" s="165" t="s">
        <v>7</v>
      </c>
      <c r="N53" s="165" t="s">
        <v>17</v>
      </c>
      <c r="O53" s="165" t="s">
        <v>7</v>
      </c>
      <c r="P53" s="165" t="s">
        <v>17</v>
      </c>
      <c r="Q53" s="165" t="s">
        <v>7</v>
      </c>
    </row>
    <row r="54" spans="1:17" ht="22.8" x14ac:dyDescent="0.25">
      <c r="A54" s="113" t="s">
        <v>51</v>
      </c>
      <c r="B54" s="114">
        <v>220</v>
      </c>
      <c r="C54" s="115">
        <v>2.7596588058203714E-2</v>
      </c>
      <c r="D54" s="114">
        <v>247</v>
      </c>
      <c r="E54" s="115">
        <v>2.7871812232001806E-2</v>
      </c>
      <c r="F54" s="114">
        <v>235</v>
      </c>
      <c r="G54" s="115">
        <v>2.8197744180465563E-2</v>
      </c>
      <c r="H54" s="114">
        <v>215</v>
      </c>
      <c r="I54" s="115">
        <v>2.7666966928323253E-2</v>
      </c>
      <c r="J54" s="114">
        <v>280</v>
      </c>
      <c r="K54" s="115">
        <v>3.2733224222585927E-2</v>
      </c>
      <c r="L54" s="114">
        <v>358</v>
      </c>
      <c r="M54" s="115">
        <v>3.6571662069670038E-2</v>
      </c>
      <c r="N54" s="114">
        <v>387</v>
      </c>
      <c r="O54" s="115">
        <v>3.2263443101292207E-2</v>
      </c>
      <c r="P54" s="114">
        <v>397</v>
      </c>
      <c r="Q54" s="115">
        <v>2.9429206819866566E-2</v>
      </c>
    </row>
    <row r="55" spans="1:17" x14ac:dyDescent="0.25">
      <c r="A55" s="92" t="s">
        <v>52</v>
      </c>
      <c r="B55" s="85">
        <v>1912</v>
      </c>
      <c r="C55" s="86">
        <v>0.23983943803311591</v>
      </c>
      <c r="D55" s="85">
        <v>2274</v>
      </c>
      <c r="E55" s="86">
        <v>0.25660121868652674</v>
      </c>
      <c r="F55" s="85">
        <v>2026</v>
      </c>
      <c r="G55" s="86">
        <v>0.24310055195584354</v>
      </c>
      <c r="H55" s="85">
        <v>1800</v>
      </c>
      <c r="I55" s="86">
        <v>0.23163042079526444</v>
      </c>
      <c r="J55" s="85">
        <v>1798</v>
      </c>
      <c r="K55" s="86">
        <v>0.21019406125789106</v>
      </c>
      <c r="L55" s="85">
        <v>2198</v>
      </c>
      <c r="M55" s="86">
        <v>0.22453774645009705</v>
      </c>
      <c r="N55" s="85">
        <v>2644</v>
      </c>
      <c r="O55" s="86">
        <v>0.22042517715714882</v>
      </c>
      <c r="P55" s="85">
        <v>2769</v>
      </c>
      <c r="Q55" s="86">
        <v>0.20526315789473684</v>
      </c>
    </row>
    <row r="56" spans="1:17" x14ac:dyDescent="0.25">
      <c r="A56" s="101" t="s">
        <v>53</v>
      </c>
      <c r="B56" s="85">
        <v>6060</v>
      </c>
      <c r="C56" s="86">
        <v>0.76016056196688409</v>
      </c>
      <c r="D56" s="85">
        <v>6588</v>
      </c>
      <c r="E56" s="86">
        <v>0.74339878131347326</v>
      </c>
      <c r="F56" s="85">
        <v>6308</v>
      </c>
      <c r="G56" s="86">
        <v>0.75689944804415643</v>
      </c>
      <c r="H56" s="85">
        <v>5971</v>
      </c>
      <c r="I56" s="86">
        <v>0.76836957920473559</v>
      </c>
      <c r="J56" s="85">
        <v>6756</v>
      </c>
      <c r="K56" s="86">
        <v>0.78980593874210892</v>
      </c>
      <c r="L56" s="85">
        <v>7591</v>
      </c>
      <c r="M56" s="86">
        <v>0.77546225354990295</v>
      </c>
      <c r="N56" s="85">
        <v>9351</v>
      </c>
      <c r="O56" s="86">
        <v>0.77957482284285118</v>
      </c>
      <c r="P56" s="85">
        <v>10721</v>
      </c>
      <c r="Q56" s="86">
        <v>0.79473684210526319</v>
      </c>
    </row>
    <row r="57" spans="1:17" x14ac:dyDescent="0.25">
      <c r="A57" s="108" t="s">
        <v>31</v>
      </c>
      <c r="B57" s="109">
        <v>7972</v>
      </c>
      <c r="C57" s="116"/>
      <c r="D57" s="109">
        <v>8862</v>
      </c>
      <c r="E57" s="116"/>
      <c r="F57" s="109">
        <v>8334</v>
      </c>
      <c r="G57" s="116"/>
      <c r="H57" s="109">
        <v>7771</v>
      </c>
      <c r="I57" s="116"/>
      <c r="J57" s="109">
        <v>8554</v>
      </c>
      <c r="K57" s="116"/>
      <c r="L57" s="109">
        <v>9789</v>
      </c>
      <c r="M57" s="116"/>
      <c r="N57" s="109">
        <v>11995</v>
      </c>
      <c r="O57" s="116"/>
      <c r="P57" s="109">
        <v>13490</v>
      </c>
      <c r="Q57" s="116"/>
    </row>
    <row r="58" spans="1:17" x14ac:dyDescent="0.25">
      <c r="A58" s="123"/>
      <c r="B58" s="123"/>
      <c r="C58" s="123"/>
      <c r="D58" s="132"/>
      <c r="E58" s="132"/>
      <c r="F58" s="132"/>
      <c r="G58" s="132"/>
      <c r="H58" s="132"/>
      <c r="I58" s="132"/>
      <c r="J58" s="132"/>
      <c r="K58" s="132"/>
      <c r="L58" s="132"/>
      <c r="M58" s="132"/>
      <c r="N58" s="132"/>
      <c r="O58" s="132"/>
      <c r="P58" s="132"/>
      <c r="Q58" s="132"/>
    </row>
    <row r="59" spans="1:17" x14ac:dyDescent="0.25">
      <c r="A59" s="123"/>
      <c r="B59" s="123"/>
      <c r="C59" s="123"/>
      <c r="D59" s="123"/>
      <c r="E59" s="123"/>
      <c r="F59" s="123"/>
      <c r="G59" s="123"/>
      <c r="H59" s="123"/>
      <c r="I59" s="123"/>
      <c r="J59" s="123"/>
      <c r="K59" s="123"/>
      <c r="L59" s="123"/>
      <c r="M59" s="123"/>
      <c r="N59" s="123"/>
      <c r="O59" s="123"/>
      <c r="P59" s="123"/>
      <c r="Q59" s="123"/>
    </row>
    <row r="60" spans="1:17" x14ac:dyDescent="0.25">
      <c r="A60" s="84" t="s">
        <v>76</v>
      </c>
      <c r="B60" s="123"/>
      <c r="C60" s="123"/>
      <c r="D60" s="123"/>
      <c r="E60" s="123"/>
      <c r="F60" s="123"/>
      <c r="G60" s="123"/>
      <c r="H60" s="123"/>
      <c r="I60" s="123"/>
      <c r="J60" s="123"/>
      <c r="K60" s="123"/>
      <c r="L60" s="123"/>
      <c r="M60" s="123"/>
      <c r="N60" s="123"/>
      <c r="O60" s="123"/>
      <c r="P60" s="123"/>
      <c r="Q60" s="123"/>
    </row>
    <row r="61" spans="1:17" x14ac:dyDescent="0.25">
      <c r="A61" s="123"/>
      <c r="B61" s="123"/>
      <c r="C61" s="123"/>
      <c r="D61" s="123"/>
      <c r="E61" s="123"/>
      <c r="F61" s="123"/>
      <c r="G61" s="123"/>
      <c r="H61" s="123"/>
      <c r="I61" s="123"/>
      <c r="J61" s="123"/>
      <c r="K61" s="123"/>
      <c r="L61" s="123"/>
      <c r="M61" s="123"/>
      <c r="N61" s="123"/>
      <c r="O61" s="123"/>
      <c r="P61" s="123"/>
      <c r="Q61" s="123"/>
    </row>
    <row r="62" spans="1:17" x14ac:dyDescent="0.25">
      <c r="A62" s="123"/>
      <c r="B62" s="22" t="s">
        <v>2</v>
      </c>
      <c r="C62" s="22"/>
      <c r="D62" s="22" t="s">
        <v>3</v>
      </c>
      <c r="E62" s="22"/>
      <c r="F62" s="22" t="s">
        <v>4</v>
      </c>
      <c r="G62" s="22"/>
      <c r="H62" s="22" t="s">
        <v>5</v>
      </c>
      <c r="I62" s="22"/>
      <c r="J62" s="22" t="s">
        <v>6</v>
      </c>
      <c r="K62" s="22"/>
      <c r="L62" s="22" t="s">
        <v>154</v>
      </c>
      <c r="M62" s="22"/>
      <c r="N62" s="22" t="s">
        <v>173</v>
      </c>
      <c r="O62" s="22"/>
      <c r="P62" s="22" t="s">
        <v>175</v>
      </c>
      <c r="Q62" s="22"/>
    </row>
    <row r="63" spans="1:17" x14ac:dyDescent="0.25">
      <c r="A63" s="123"/>
      <c r="B63" s="165" t="s">
        <v>17</v>
      </c>
      <c r="C63" s="165" t="s">
        <v>7</v>
      </c>
      <c r="D63" s="165" t="s">
        <v>17</v>
      </c>
      <c r="E63" s="165" t="s">
        <v>7</v>
      </c>
      <c r="F63" s="165" t="s">
        <v>17</v>
      </c>
      <c r="G63" s="165" t="s">
        <v>7</v>
      </c>
      <c r="H63" s="165" t="s">
        <v>17</v>
      </c>
      <c r="I63" s="165" t="s">
        <v>7</v>
      </c>
      <c r="J63" s="90" t="s">
        <v>17</v>
      </c>
      <c r="K63" s="90" t="s">
        <v>7</v>
      </c>
      <c r="L63" s="165" t="s">
        <v>17</v>
      </c>
      <c r="M63" s="165" t="s">
        <v>7</v>
      </c>
      <c r="N63" s="165" t="s">
        <v>17</v>
      </c>
      <c r="O63" s="165" t="s">
        <v>7</v>
      </c>
      <c r="P63" s="165" t="s">
        <v>17</v>
      </c>
      <c r="Q63" s="165" t="s">
        <v>7</v>
      </c>
    </row>
    <row r="64" spans="1:17" x14ac:dyDescent="0.25">
      <c r="A64" s="91" t="s">
        <v>55</v>
      </c>
      <c r="B64" s="85">
        <v>351</v>
      </c>
      <c r="C64" s="86">
        <v>4.4029101856497742E-2</v>
      </c>
      <c r="D64" s="85">
        <v>266</v>
      </c>
      <c r="E64" s="86">
        <v>3.0015797788309637E-2</v>
      </c>
      <c r="F64" s="85">
        <v>222</v>
      </c>
      <c r="G64" s="86">
        <v>2.663786897048236E-2</v>
      </c>
      <c r="H64" s="85">
        <v>187</v>
      </c>
      <c r="I64" s="86">
        <v>2.4063827049285808E-2</v>
      </c>
      <c r="J64" s="85">
        <v>218</v>
      </c>
      <c r="K64" s="86">
        <v>2.5485153144727612E-2</v>
      </c>
      <c r="L64" s="85">
        <v>256</v>
      </c>
      <c r="M64" s="86">
        <v>2.6151803044233323E-2</v>
      </c>
      <c r="N64" s="85">
        <v>319</v>
      </c>
      <c r="O64" s="86">
        <v>2.6594414339308044E-2</v>
      </c>
      <c r="P64" s="85">
        <v>432</v>
      </c>
      <c r="Q64" s="86">
        <v>3.2023721275018534E-2</v>
      </c>
    </row>
    <row r="65" spans="1:17" x14ac:dyDescent="0.25">
      <c r="A65" s="92" t="s">
        <v>56</v>
      </c>
      <c r="B65" s="85">
        <v>7620</v>
      </c>
      <c r="C65" s="86">
        <v>0.95584545910687402</v>
      </c>
      <c r="D65" s="85">
        <v>8591</v>
      </c>
      <c r="E65" s="86">
        <v>0.96941999548634616</v>
      </c>
      <c r="F65" s="85">
        <v>8109</v>
      </c>
      <c r="G65" s="86">
        <v>0.97300215982721383</v>
      </c>
      <c r="H65" s="85">
        <v>7576</v>
      </c>
      <c r="I65" s="86">
        <v>0.9749067044138463</v>
      </c>
      <c r="J65" s="85">
        <v>8330</v>
      </c>
      <c r="K65" s="86">
        <v>0.97381342062193121</v>
      </c>
      <c r="L65" s="85">
        <v>9519</v>
      </c>
      <c r="M65" s="86">
        <v>0.97241802022678514</v>
      </c>
      <c r="N65" s="85">
        <v>11658</v>
      </c>
      <c r="O65" s="86">
        <v>0.97190496040016672</v>
      </c>
      <c r="P65" s="85">
        <v>13022</v>
      </c>
      <c r="Q65" s="86">
        <v>0.96530763528539654</v>
      </c>
    </row>
    <row r="66" spans="1:17" x14ac:dyDescent="0.25">
      <c r="A66" s="117" t="s">
        <v>57</v>
      </c>
      <c r="B66" s="85">
        <v>1</v>
      </c>
      <c r="C66" s="86">
        <v>1.2543903662819869E-4</v>
      </c>
      <c r="D66" s="85">
        <v>5</v>
      </c>
      <c r="E66" s="86">
        <v>5.6420672534416606E-4</v>
      </c>
      <c r="F66" s="85">
        <v>3</v>
      </c>
      <c r="G66" s="86">
        <v>3.5997120230381568E-4</v>
      </c>
      <c r="H66" s="85">
        <v>8</v>
      </c>
      <c r="I66" s="86">
        <v>1.029468536867842E-3</v>
      </c>
      <c r="J66" s="85">
        <v>6</v>
      </c>
      <c r="K66" s="86">
        <v>7.0142623334112691E-4</v>
      </c>
      <c r="L66" s="85">
        <v>14</v>
      </c>
      <c r="M66" s="86">
        <v>1.4301767289815099E-3</v>
      </c>
      <c r="N66" s="85">
        <v>18</v>
      </c>
      <c r="O66" s="86">
        <v>1.5006252605252188E-3</v>
      </c>
      <c r="P66" s="85">
        <v>36</v>
      </c>
      <c r="Q66" s="86">
        <v>2.6686434395848777E-3</v>
      </c>
    </row>
    <row r="67" spans="1:17" x14ac:dyDescent="0.25">
      <c r="A67" s="108" t="s">
        <v>13</v>
      </c>
      <c r="B67" s="109">
        <v>7972</v>
      </c>
      <c r="C67" s="110"/>
      <c r="D67" s="109">
        <v>8862</v>
      </c>
      <c r="E67" s="110"/>
      <c r="F67" s="109">
        <v>8334</v>
      </c>
      <c r="G67" s="110"/>
      <c r="H67" s="109">
        <v>7771</v>
      </c>
      <c r="I67" s="110"/>
      <c r="J67" s="109">
        <v>8554</v>
      </c>
      <c r="K67" s="110"/>
      <c r="L67" s="109">
        <v>9789</v>
      </c>
      <c r="M67" s="110"/>
      <c r="N67" s="109">
        <v>11995</v>
      </c>
      <c r="O67" s="110"/>
      <c r="P67" s="109">
        <v>13490</v>
      </c>
      <c r="Q67" s="110"/>
    </row>
    <row r="68" spans="1:17" x14ac:dyDescent="0.25">
      <c r="A68" s="123"/>
      <c r="B68" s="123"/>
      <c r="C68" s="123"/>
      <c r="D68" s="123"/>
      <c r="E68" s="123"/>
      <c r="F68" s="123"/>
      <c r="G68" s="123"/>
      <c r="H68" s="123"/>
      <c r="I68" s="123"/>
      <c r="J68" s="123"/>
      <c r="K68" s="123"/>
      <c r="N68" s="123"/>
    </row>
    <row r="69" spans="1:17" x14ac:dyDescent="0.25">
      <c r="A69" s="123"/>
      <c r="B69" s="123"/>
      <c r="C69" s="123"/>
      <c r="D69" s="123"/>
      <c r="E69" s="123"/>
      <c r="F69" s="123"/>
      <c r="G69" s="123"/>
      <c r="H69" s="123"/>
      <c r="I69" s="123"/>
      <c r="J69" s="123"/>
      <c r="K69" s="123"/>
      <c r="L69" s="123"/>
      <c r="M69" s="123"/>
      <c r="N69" s="123"/>
    </row>
    <row r="70" spans="1:17" x14ac:dyDescent="0.25">
      <c r="A70" s="123"/>
      <c r="B70" s="123"/>
      <c r="C70" s="123"/>
      <c r="D70" s="123"/>
      <c r="E70" s="123"/>
      <c r="F70" s="123"/>
      <c r="G70" s="123"/>
      <c r="H70" s="123"/>
      <c r="I70" s="123"/>
      <c r="J70" s="123"/>
      <c r="K70" s="123"/>
      <c r="L70" s="123"/>
      <c r="M70" s="123"/>
      <c r="N70" s="123"/>
    </row>
    <row r="71" spans="1:17" x14ac:dyDescent="0.25">
      <c r="A71" s="123"/>
      <c r="B71" s="123"/>
      <c r="C71" s="112"/>
      <c r="D71" s="123"/>
      <c r="E71" s="112"/>
      <c r="F71" s="123"/>
      <c r="G71" s="123"/>
      <c r="H71" s="123"/>
      <c r="I71" s="123"/>
      <c r="J71" s="123"/>
      <c r="K71" s="123"/>
      <c r="L71" s="123"/>
      <c r="M71" s="123"/>
      <c r="N71" s="123"/>
    </row>
    <row r="72" spans="1:17" x14ac:dyDescent="0.25">
      <c r="A72" s="123"/>
      <c r="B72" s="123"/>
      <c r="C72" s="111"/>
      <c r="D72" s="123"/>
      <c r="E72" s="111"/>
      <c r="F72" s="123"/>
      <c r="G72" s="123"/>
      <c r="H72" s="123"/>
      <c r="I72" s="123"/>
      <c r="J72" s="123"/>
      <c r="K72" s="123"/>
      <c r="L72" s="123"/>
      <c r="M72" s="127"/>
      <c r="N72" s="127"/>
    </row>
    <row r="73" spans="1:17" x14ac:dyDescent="0.25">
      <c r="A73" s="123"/>
      <c r="B73" s="123"/>
      <c r="C73" s="111"/>
      <c r="D73" s="123"/>
      <c r="E73" s="111"/>
      <c r="F73" s="123"/>
      <c r="G73" s="123"/>
      <c r="H73" s="123"/>
      <c r="I73" s="123"/>
      <c r="J73" s="123"/>
      <c r="K73" s="123"/>
      <c r="L73" s="123"/>
      <c r="M73" s="123"/>
      <c r="N73" s="123"/>
    </row>
    <row r="74" spans="1:17" x14ac:dyDescent="0.25">
      <c r="A74" s="123"/>
      <c r="B74" s="123"/>
      <c r="C74" s="123"/>
      <c r="D74" s="123"/>
      <c r="E74" s="123"/>
      <c r="F74" s="123"/>
      <c r="G74" s="123"/>
      <c r="H74" s="123"/>
      <c r="I74" s="123"/>
      <c r="J74" s="123"/>
      <c r="K74" s="123"/>
      <c r="L74" s="123"/>
      <c r="M74" s="123"/>
      <c r="N74" s="123"/>
    </row>
    <row r="75" spans="1:17" x14ac:dyDescent="0.25">
      <c r="A75" s="123"/>
      <c r="B75" s="123"/>
      <c r="C75" s="123"/>
      <c r="D75" s="123"/>
      <c r="E75" s="123"/>
      <c r="F75" s="123"/>
      <c r="G75" s="123"/>
      <c r="H75" s="123"/>
      <c r="I75" s="123"/>
      <c r="J75" s="123"/>
      <c r="K75" s="123"/>
      <c r="L75" s="123"/>
      <c r="M75" s="123"/>
      <c r="N75" s="123"/>
    </row>
    <row r="76" spans="1:17" x14ac:dyDescent="0.25">
      <c r="A76" s="123"/>
      <c r="B76" s="123"/>
      <c r="C76" s="123"/>
      <c r="D76" s="123"/>
      <c r="E76" s="123"/>
      <c r="F76" s="123"/>
      <c r="G76" s="123"/>
      <c r="H76" s="123"/>
      <c r="I76" s="123"/>
      <c r="J76" s="123"/>
      <c r="K76" s="123"/>
      <c r="L76" s="123"/>
      <c r="M76" s="123"/>
      <c r="N76" s="123"/>
    </row>
    <row r="77" spans="1:17" x14ac:dyDescent="0.25">
      <c r="A77" s="123"/>
      <c r="B77" s="123"/>
      <c r="C77" s="123"/>
      <c r="D77" s="123"/>
      <c r="E77" s="123"/>
      <c r="F77" s="123"/>
      <c r="G77" s="123"/>
      <c r="H77" s="123"/>
      <c r="I77" s="123"/>
      <c r="J77" s="123"/>
      <c r="K77" s="123"/>
      <c r="L77" s="123"/>
      <c r="M77" s="123"/>
      <c r="N77" s="123"/>
    </row>
    <row r="78" spans="1:17" x14ac:dyDescent="0.25">
      <c r="A78" s="123"/>
      <c r="B78" s="123"/>
      <c r="C78" s="123"/>
      <c r="D78" s="123"/>
      <c r="E78" s="123"/>
      <c r="F78" s="123"/>
      <c r="G78" s="123"/>
      <c r="H78" s="123"/>
      <c r="I78" s="123"/>
      <c r="J78" s="123"/>
      <c r="K78" s="123"/>
      <c r="L78" s="123"/>
      <c r="M78" s="123"/>
      <c r="N78" s="123"/>
    </row>
    <row r="79" spans="1:17" x14ac:dyDescent="0.25">
      <c r="A79" s="123"/>
      <c r="B79" s="123"/>
      <c r="C79" s="123"/>
      <c r="D79" s="123"/>
      <c r="E79" s="123"/>
      <c r="F79" s="123"/>
      <c r="G79" s="123"/>
      <c r="H79" s="123"/>
      <c r="I79" s="123"/>
      <c r="J79" s="123"/>
      <c r="K79" s="123"/>
      <c r="L79" s="123"/>
      <c r="M79" s="123"/>
      <c r="N79" s="12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4"/>
  <sheetViews>
    <sheetView workbookViewId="0">
      <selection activeCell="N67" sqref="N67:O82"/>
    </sheetView>
  </sheetViews>
  <sheetFormatPr defaultRowHeight="15" x14ac:dyDescent="0.25"/>
  <cols>
    <col min="1" max="1" width="21.453125" style="2" customWidth="1"/>
    <col min="2" max="5" width="8.54296875" customWidth="1"/>
    <col min="10" max="11" width="8.54296875" customWidth="1"/>
    <col min="257" max="257" width="21.453125" customWidth="1"/>
    <col min="258" max="261" width="8.54296875" customWidth="1"/>
    <col min="266" max="266" width="11.36328125" customWidth="1"/>
    <col min="513" max="513" width="21.453125" customWidth="1"/>
    <col min="514" max="517" width="8.54296875" customWidth="1"/>
    <col min="522" max="522" width="11.36328125" customWidth="1"/>
    <col min="769" max="769" width="21.453125" customWidth="1"/>
    <col min="770" max="773" width="8.54296875" customWidth="1"/>
    <col min="778" max="778" width="11.36328125" customWidth="1"/>
    <col min="1025" max="1025" width="21.453125" customWidth="1"/>
    <col min="1026" max="1029" width="8.54296875" customWidth="1"/>
    <col min="1034" max="1034" width="11.36328125" customWidth="1"/>
    <col min="1281" max="1281" width="21.453125" customWidth="1"/>
    <col min="1282" max="1285" width="8.54296875" customWidth="1"/>
    <col min="1290" max="1290" width="11.36328125" customWidth="1"/>
    <col min="1537" max="1537" width="21.453125" customWidth="1"/>
    <col min="1538" max="1541" width="8.54296875" customWidth="1"/>
    <col min="1546" max="1546" width="11.36328125" customWidth="1"/>
    <col min="1793" max="1793" width="21.453125" customWidth="1"/>
    <col min="1794" max="1797" width="8.54296875" customWidth="1"/>
    <col min="1802" max="1802" width="11.36328125" customWidth="1"/>
    <col min="2049" max="2049" width="21.453125" customWidth="1"/>
    <col min="2050" max="2053" width="8.54296875" customWidth="1"/>
    <col min="2058" max="2058" width="11.36328125" customWidth="1"/>
    <col min="2305" max="2305" width="21.453125" customWidth="1"/>
    <col min="2306" max="2309" width="8.54296875" customWidth="1"/>
    <col min="2314" max="2314" width="11.36328125" customWidth="1"/>
    <col min="2561" max="2561" width="21.453125" customWidth="1"/>
    <col min="2562" max="2565" width="8.54296875" customWidth="1"/>
    <col min="2570" max="2570" width="11.36328125" customWidth="1"/>
    <col min="2817" max="2817" width="21.453125" customWidth="1"/>
    <col min="2818" max="2821" width="8.54296875" customWidth="1"/>
    <col min="2826" max="2826" width="11.36328125" customWidth="1"/>
    <col min="3073" max="3073" width="21.453125" customWidth="1"/>
    <col min="3074" max="3077" width="8.54296875" customWidth="1"/>
    <col min="3082" max="3082" width="11.36328125" customWidth="1"/>
    <col min="3329" max="3329" width="21.453125" customWidth="1"/>
    <col min="3330" max="3333" width="8.54296875" customWidth="1"/>
    <col min="3338" max="3338" width="11.36328125" customWidth="1"/>
    <col min="3585" max="3585" width="21.453125" customWidth="1"/>
    <col min="3586" max="3589" width="8.54296875" customWidth="1"/>
    <col min="3594" max="3594" width="11.36328125" customWidth="1"/>
    <col min="3841" max="3841" width="21.453125" customWidth="1"/>
    <col min="3842" max="3845" width="8.54296875" customWidth="1"/>
    <col min="3850" max="3850" width="11.36328125" customWidth="1"/>
    <col min="4097" max="4097" width="21.453125" customWidth="1"/>
    <col min="4098" max="4101" width="8.54296875" customWidth="1"/>
    <col min="4106" max="4106" width="11.36328125" customWidth="1"/>
    <col min="4353" max="4353" width="21.453125" customWidth="1"/>
    <col min="4354" max="4357" width="8.54296875" customWidth="1"/>
    <col min="4362" max="4362" width="11.36328125" customWidth="1"/>
    <col min="4609" max="4609" width="21.453125" customWidth="1"/>
    <col min="4610" max="4613" width="8.54296875" customWidth="1"/>
    <col min="4618" max="4618" width="11.36328125" customWidth="1"/>
    <col min="4865" max="4865" width="21.453125" customWidth="1"/>
    <col min="4866" max="4869" width="8.54296875" customWidth="1"/>
    <col min="4874" max="4874" width="11.36328125" customWidth="1"/>
    <col min="5121" max="5121" width="21.453125" customWidth="1"/>
    <col min="5122" max="5125" width="8.54296875" customWidth="1"/>
    <col min="5130" max="5130" width="11.36328125" customWidth="1"/>
    <col min="5377" max="5377" width="21.453125" customWidth="1"/>
    <col min="5378" max="5381" width="8.54296875" customWidth="1"/>
    <col min="5386" max="5386" width="11.36328125" customWidth="1"/>
    <col min="5633" max="5633" width="21.453125" customWidth="1"/>
    <col min="5634" max="5637" width="8.54296875" customWidth="1"/>
    <col min="5642" max="5642" width="11.36328125" customWidth="1"/>
    <col min="5889" max="5889" width="21.453125" customWidth="1"/>
    <col min="5890" max="5893" width="8.54296875" customWidth="1"/>
    <col min="5898" max="5898" width="11.36328125" customWidth="1"/>
    <col min="6145" max="6145" width="21.453125" customWidth="1"/>
    <col min="6146" max="6149" width="8.54296875" customWidth="1"/>
    <col min="6154" max="6154" width="11.36328125" customWidth="1"/>
    <col min="6401" max="6401" width="21.453125" customWidth="1"/>
    <col min="6402" max="6405" width="8.54296875" customWidth="1"/>
    <col min="6410" max="6410" width="11.36328125" customWidth="1"/>
    <col min="6657" max="6657" width="21.453125" customWidth="1"/>
    <col min="6658" max="6661" width="8.54296875" customWidth="1"/>
    <col min="6666" max="6666" width="11.36328125" customWidth="1"/>
    <col min="6913" max="6913" width="21.453125" customWidth="1"/>
    <col min="6914" max="6917" width="8.54296875" customWidth="1"/>
    <col min="6922" max="6922" width="11.36328125" customWidth="1"/>
    <col min="7169" max="7169" width="21.453125" customWidth="1"/>
    <col min="7170" max="7173" width="8.54296875" customWidth="1"/>
    <col min="7178" max="7178" width="11.36328125" customWidth="1"/>
    <col min="7425" max="7425" width="21.453125" customWidth="1"/>
    <col min="7426" max="7429" width="8.54296875" customWidth="1"/>
    <col min="7434" max="7434" width="11.36328125" customWidth="1"/>
    <col min="7681" max="7681" width="21.453125" customWidth="1"/>
    <col min="7682" max="7685" width="8.54296875" customWidth="1"/>
    <col min="7690" max="7690" width="11.36328125" customWidth="1"/>
    <col min="7937" max="7937" width="21.453125" customWidth="1"/>
    <col min="7938" max="7941" width="8.54296875" customWidth="1"/>
    <col min="7946" max="7946" width="11.36328125" customWidth="1"/>
    <col min="8193" max="8193" width="21.453125" customWidth="1"/>
    <col min="8194" max="8197" width="8.54296875" customWidth="1"/>
    <col min="8202" max="8202" width="11.36328125" customWidth="1"/>
    <col min="8449" max="8449" width="21.453125" customWidth="1"/>
    <col min="8450" max="8453" width="8.54296875" customWidth="1"/>
    <col min="8458" max="8458" width="11.36328125" customWidth="1"/>
    <col min="8705" max="8705" width="21.453125" customWidth="1"/>
    <col min="8706" max="8709" width="8.54296875" customWidth="1"/>
    <col min="8714" max="8714" width="11.36328125" customWidth="1"/>
    <col min="8961" max="8961" width="21.453125" customWidth="1"/>
    <col min="8962" max="8965" width="8.54296875" customWidth="1"/>
    <col min="8970" max="8970" width="11.36328125" customWidth="1"/>
    <col min="9217" max="9217" width="21.453125" customWidth="1"/>
    <col min="9218" max="9221" width="8.54296875" customWidth="1"/>
    <col min="9226" max="9226" width="11.36328125" customWidth="1"/>
    <col min="9473" max="9473" width="21.453125" customWidth="1"/>
    <col min="9474" max="9477" width="8.54296875" customWidth="1"/>
    <col min="9482" max="9482" width="11.36328125" customWidth="1"/>
    <col min="9729" max="9729" width="21.453125" customWidth="1"/>
    <col min="9730" max="9733" width="8.54296875" customWidth="1"/>
    <col min="9738" max="9738" width="11.36328125" customWidth="1"/>
    <col min="9985" max="9985" width="21.453125" customWidth="1"/>
    <col min="9986" max="9989" width="8.54296875" customWidth="1"/>
    <col min="9994" max="9994" width="11.36328125" customWidth="1"/>
    <col min="10241" max="10241" width="21.453125" customWidth="1"/>
    <col min="10242" max="10245" width="8.54296875" customWidth="1"/>
    <col min="10250" max="10250" width="11.36328125" customWidth="1"/>
    <col min="10497" max="10497" width="21.453125" customWidth="1"/>
    <col min="10498" max="10501" width="8.54296875" customWidth="1"/>
    <col min="10506" max="10506" width="11.36328125" customWidth="1"/>
    <col min="10753" max="10753" width="21.453125" customWidth="1"/>
    <col min="10754" max="10757" width="8.54296875" customWidth="1"/>
    <col min="10762" max="10762" width="11.36328125" customWidth="1"/>
    <col min="11009" max="11009" width="21.453125" customWidth="1"/>
    <col min="11010" max="11013" width="8.54296875" customWidth="1"/>
    <col min="11018" max="11018" width="11.36328125" customWidth="1"/>
    <col min="11265" max="11265" width="21.453125" customWidth="1"/>
    <col min="11266" max="11269" width="8.54296875" customWidth="1"/>
    <col min="11274" max="11274" width="11.36328125" customWidth="1"/>
    <col min="11521" max="11521" width="21.453125" customWidth="1"/>
    <col min="11522" max="11525" width="8.54296875" customWidth="1"/>
    <col min="11530" max="11530" width="11.36328125" customWidth="1"/>
    <col min="11777" max="11777" width="21.453125" customWidth="1"/>
    <col min="11778" max="11781" width="8.54296875" customWidth="1"/>
    <col min="11786" max="11786" width="11.36328125" customWidth="1"/>
    <col min="12033" max="12033" width="21.453125" customWidth="1"/>
    <col min="12034" max="12037" width="8.54296875" customWidth="1"/>
    <col min="12042" max="12042" width="11.36328125" customWidth="1"/>
    <col min="12289" max="12289" width="21.453125" customWidth="1"/>
    <col min="12290" max="12293" width="8.54296875" customWidth="1"/>
    <col min="12298" max="12298" width="11.36328125" customWidth="1"/>
    <col min="12545" max="12545" width="21.453125" customWidth="1"/>
    <col min="12546" max="12549" width="8.54296875" customWidth="1"/>
    <col min="12554" max="12554" width="11.36328125" customWidth="1"/>
    <col min="12801" max="12801" width="21.453125" customWidth="1"/>
    <col min="12802" max="12805" width="8.54296875" customWidth="1"/>
    <col min="12810" max="12810" width="11.36328125" customWidth="1"/>
    <col min="13057" max="13057" width="21.453125" customWidth="1"/>
    <col min="13058" max="13061" width="8.54296875" customWidth="1"/>
    <col min="13066" max="13066" width="11.36328125" customWidth="1"/>
    <col min="13313" max="13313" width="21.453125" customWidth="1"/>
    <col min="13314" max="13317" width="8.54296875" customWidth="1"/>
    <col min="13322" max="13322" width="11.36328125" customWidth="1"/>
    <col min="13569" max="13569" width="21.453125" customWidth="1"/>
    <col min="13570" max="13573" width="8.54296875" customWidth="1"/>
    <col min="13578" max="13578" width="11.36328125" customWidth="1"/>
    <col min="13825" max="13825" width="21.453125" customWidth="1"/>
    <col min="13826" max="13829" width="8.54296875" customWidth="1"/>
    <col min="13834" max="13834" width="11.36328125" customWidth="1"/>
    <col min="14081" max="14081" width="21.453125" customWidth="1"/>
    <col min="14082" max="14085" width="8.54296875" customWidth="1"/>
    <col min="14090" max="14090" width="11.36328125" customWidth="1"/>
    <col min="14337" max="14337" width="21.453125" customWidth="1"/>
    <col min="14338" max="14341" width="8.54296875" customWidth="1"/>
    <col min="14346" max="14346" width="11.36328125" customWidth="1"/>
    <col min="14593" max="14593" width="21.453125" customWidth="1"/>
    <col min="14594" max="14597" width="8.54296875" customWidth="1"/>
    <col min="14602" max="14602" width="11.36328125" customWidth="1"/>
    <col min="14849" max="14849" width="21.453125" customWidth="1"/>
    <col min="14850" max="14853" width="8.54296875" customWidth="1"/>
    <col min="14858" max="14858" width="11.36328125" customWidth="1"/>
    <col min="15105" max="15105" width="21.453125" customWidth="1"/>
    <col min="15106" max="15109" width="8.54296875" customWidth="1"/>
    <col min="15114" max="15114" width="11.36328125" customWidth="1"/>
    <col min="15361" max="15361" width="21.453125" customWidth="1"/>
    <col min="15362" max="15365" width="8.54296875" customWidth="1"/>
    <col min="15370" max="15370" width="11.36328125" customWidth="1"/>
    <col min="15617" max="15617" width="21.453125" customWidth="1"/>
    <col min="15618" max="15621" width="8.54296875" customWidth="1"/>
    <col min="15626" max="15626" width="11.36328125" customWidth="1"/>
    <col min="15873" max="15873" width="21.453125" customWidth="1"/>
    <col min="15874" max="15877" width="8.54296875" customWidth="1"/>
    <col min="15882" max="15882" width="11.36328125" customWidth="1"/>
    <col min="16129" max="16129" width="21.453125" customWidth="1"/>
    <col min="16130" max="16133" width="8.54296875" customWidth="1"/>
    <col min="16138" max="16138" width="11.36328125" customWidth="1"/>
  </cols>
  <sheetData>
    <row r="2" spans="1:17" ht="15.6" x14ac:dyDescent="0.25">
      <c r="A2" s="1" t="s">
        <v>67</v>
      </c>
    </row>
    <row r="3" spans="1:17" ht="13.5" customHeight="1" x14ac:dyDescent="0.25"/>
    <row r="4" spans="1:17" ht="13.5" customHeight="1" x14ac:dyDescent="0.25">
      <c r="A4" s="3" t="s">
        <v>1</v>
      </c>
    </row>
    <row r="5" spans="1:17" ht="13.5" customHeight="1" x14ac:dyDescent="0.25"/>
    <row r="6" spans="1:17" ht="13.5" customHeight="1" x14ac:dyDescent="0.25">
      <c r="A6" s="4"/>
      <c r="B6" s="184" t="s">
        <v>3</v>
      </c>
      <c r="C6" s="184"/>
      <c r="D6" s="185" t="s">
        <v>4</v>
      </c>
      <c r="E6" s="186"/>
      <c r="F6" s="185" t="s">
        <v>5</v>
      </c>
      <c r="G6" s="186"/>
      <c r="H6" s="185" t="s">
        <v>6</v>
      </c>
      <c r="I6" s="186"/>
      <c r="J6" s="185" t="s">
        <v>154</v>
      </c>
      <c r="K6" s="186"/>
      <c r="L6" s="185" t="s">
        <v>173</v>
      </c>
      <c r="M6" s="186"/>
      <c r="N6" s="185" t="s">
        <v>175</v>
      </c>
      <c r="O6" s="186"/>
    </row>
    <row r="7" spans="1:17" ht="13.5" customHeight="1" x14ac:dyDescent="0.25">
      <c r="A7" s="5"/>
      <c r="B7" s="168" t="s">
        <v>17</v>
      </c>
      <c r="C7" s="168" t="s">
        <v>7</v>
      </c>
      <c r="D7" s="168" t="s">
        <v>17</v>
      </c>
      <c r="E7" s="168" t="s">
        <v>7</v>
      </c>
      <c r="F7" s="168" t="s">
        <v>17</v>
      </c>
      <c r="G7" s="168" t="s">
        <v>7</v>
      </c>
      <c r="H7" s="168" t="s">
        <v>17</v>
      </c>
      <c r="I7" s="168" t="s">
        <v>7</v>
      </c>
      <c r="J7" s="168" t="s">
        <v>17</v>
      </c>
      <c r="K7" s="168" t="s">
        <v>7</v>
      </c>
      <c r="L7" s="175" t="s">
        <v>17</v>
      </c>
      <c r="M7" s="175" t="s">
        <v>7</v>
      </c>
      <c r="N7" s="181" t="s">
        <v>176</v>
      </c>
      <c r="O7" s="181" t="s">
        <v>7</v>
      </c>
      <c r="P7" s="73"/>
      <c r="Q7" s="73"/>
    </row>
    <row r="8" spans="1:17" ht="13.5" customHeight="1" x14ac:dyDescent="0.25">
      <c r="A8" s="6" t="s">
        <v>8</v>
      </c>
      <c r="B8" s="7">
        <v>125</v>
      </c>
      <c r="C8" s="8">
        <f>B8/B$13</f>
        <v>0.76687116564417179</v>
      </c>
      <c r="D8" s="7">
        <v>90</v>
      </c>
      <c r="E8" s="8">
        <f>D8/D$13</f>
        <v>0.79646017699115046</v>
      </c>
      <c r="F8" s="7">
        <v>102</v>
      </c>
      <c r="G8" s="8">
        <f>F8/F$13</f>
        <v>0.77862595419847325</v>
      </c>
      <c r="H8" s="7">
        <v>103</v>
      </c>
      <c r="I8" s="8">
        <f>H8/H$13</f>
        <v>0.60233918128654973</v>
      </c>
      <c r="J8" s="7">
        <v>195</v>
      </c>
      <c r="K8" s="8">
        <v>0.83333333333333337</v>
      </c>
      <c r="L8" s="7">
        <v>189</v>
      </c>
      <c r="M8" s="8">
        <v>0.76829268292682928</v>
      </c>
      <c r="N8" s="7">
        <v>188</v>
      </c>
      <c r="O8" s="8">
        <v>0.69372693726937273</v>
      </c>
      <c r="P8" s="73"/>
      <c r="Q8" s="73"/>
    </row>
    <row r="9" spans="1:17" ht="13.5" customHeight="1" x14ac:dyDescent="0.25">
      <c r="A9" s="9" t="s">
        <v>9</v>
      </c>
      <c r="B9" s="7">
        <v>31</v>
      </c>
      <c r="C9" s="8">
        <f>B9/B$13</f>
        <v>0.19018404907975461</v>
      </c>
      <c r="D9" s="7">
        <v>11</v>
      </c>
      <c r="E9" s="8">
        <f>D9/D$13</f>
        <v>9.7345132743362831E-2</v>
      </c>
      <c r="F9" s="7">
        <v>23</v>
      </c>
      <c r="G9" s="8">
        <f>F9/F$13</f>
        <v>0.17557251908396945</v>
      </c>
      <c r="H9" s="7">
        <v>56</v>
      </c>
      <c r="I9" s="8">
        <f>H9/H$13</f>
        <v>0.32748538011695905</v>
      </c>
      <c r="J9" s="7">
        <v>34</v>
      </c>
      <c r="K9" s="8">
        <v>0.14529914529914531</v>
      </c>
      <c r="L9" s="7">
        <v>33</v>
      </c>
      <c r="M9" s="8">
        <v>0.13414634146341464</v>
      </c>
      <c r="N9" s="7">
        <v>53</v>
      </c>
      <c r="O9" s="8">
        <v>0.19557195571955718</v>
      </c>
      <c r="P9" s="73"/>
      <c r="Q9" s="73"/>
    </row>
    <row r="10" spans="1:17" ht="13.5" customHeight="1" x14ac:dyDescent="0.25">
      <c r="A10" s="9" t="s">
        <v>10</v>
      </c>
      <c r="B10" s="7">
        <v>0</v>
      </c>
      <c r="C10" s="8">
        <f>B10/B$13</f>
        <v>0</v>
      </c>
      <c r="D10" s="7">
        <v>0</v>
      </c>
      <c r="E10" s="8">
        <f>D10/D$13</f>
        <v>0</v>
      </c>
      <c r="F10" s="7">
        <v>0</v>
      </c>
      <c r="G10" s="8">
        <f>F10/F$13</f>
        <v>0</v>
      </c>
      <c r="H10" s="7">
        <v>0</v>
      </c>
      <c r="I10" s="8">
        <f>H10/H$13</f>
        <v>0</v>
      </c>
      <c r="J10" s="7">
        <v>0</v>
      </c>
      <c r="K10" s="8">
        <v>0</v>
      </c>
      <c r="L10" s="7">
        <v>0</v>
      </c>
      <c r="M10" s="8">
        <v>0</v>
      </c>
      <c r="N10" s="7">
        <v>2</v>
      </c>
      <c r="O10" s="8">
        <v>7.3800738007380072E-3</v>
      </c>
      <c r="P10" s="73"/>
      <c r="Q10" s="73"/>
    </row>
    <row r="11" spans="1:17" ht="13.5" customHeight="1" x14ac:dyDescent="0.25">
      <c r="A11" s="9" t="s">
        <v>11</v>
      </c>
      <c r="B11" s="7">
        <v>2</v>
      </c>
      <c r="C11" s="8">
        <f>B11/B$13</f>
        <v>1.2269938650306749E-2</v>
      </c>
      <c r="D11" s="7">
        <v>5</v>
      </c>
      <c r="E11" s="8">
        <f>D11/D$13</f>
        <v>4.4247787610619468E-2</v>
      </c>
      <c r="F11" s="7">
        <v>2</v>
      </c>
      <c r="G11" s="8">
        <f>F11/F$13</f>
        <v>1.5267175572519083E-2</v>
      </c>
      <c r="H11" s="7">
        <v>8</v>
      </c>
      <c r="I11" s="8">
        <f>H11/H$13</f>
        <v>4.6783625730994149E-2</v>
      </c>
      <c r="J11" s="7">
        <v>5</v>
      </c>
      <c r="K11" s="8">
        <v>2.1367521367521368E-2</v>
      </c>
      <c r="L11" s="7">
        <v>24</v>
      </c>
      <c r="M11" s="8">
        <v>9.7560975609756101E-2</v>
      </c>
      <c r="N11" s="7">
        <v>21</v>
      </c>
      <c r="O11" s="8">
        <v>7.7490774907749083E-2</v>
      </c>
      <c r="P11" s="73"/>
      <c r="Q11" s="73"/>
    </row>
    <row r="12" spans="1:17" ht="13.5" customHeight="1" thickBot="1" x14ac:dyDescent="0.3">
      <c r="A12" s="9" t="s">
        <v>12</v>
      </c>
      <c r="B12" s="7">
        <v>5</v>
      </c>
      <c r="C12" s="8">
        <f>B12/B$13</f>
        <v>3.0674846625766871E-2</v>
      </c>
      <c r="D12" s="7">
        <v>7</v>
      </c>
      <c r="E12" s="8">
        <f>D12/D$13</f>
        <v>6.1946902654867256E-2</v>
      </c>
      <c r="F12" s="7">
        <v>4</v>
      </c>
      <c r="G12" s="8">
        <f>F12/F$13</f>
        <v>3.0534351145038167E-2</v>
      </c>
      <c r="H12" s="7">
        <v>4</v>
      </c>
      <c r="I12" s="8">
        <f>H12/H$13</f>
        <v>2.3391812865497075E-2</v>
      </c>
      <c r="J12" s="7">
        <v>0</v>
      </c>
      <c r="K12" s="8">
        <v>0</v>
      </c>
      <c r="L12" s="7">
        <v>0</v>
      </c>
      <c r="M12" s="8">
        <v>0</v>
      </c>
      <c r="N12" s="7">
        <v>7</v>
      </c>
      <c r="O12" s="8">
        <v>2.5830258302583026E-2</v>
      </c>
      <c r="P12" s="73"/>
      <c r="Q12" s="73"/>
    </row>
    <row r="13" spans="1:17" ht="13.5" customHeight="1" thickTop="1" thickBot="1" x14ac:dyDescent="0.3">
      <c r="A13" s="10" t="s">
        <v>13</v>
      </c>
      <c r="B13" s="11">
        <f>SUM(B8:B12)</f>
        <v>163</v>
      </c>
      <c r="C13" s="12"/>
      <c r="D13" s="11">
        <f>SUM(D8:D12)</f>
        <v>113</v>
      </c>
      <c r="E13" s="12"/>
      <c r="F13" s="11">
        <f>SUM(F8:F12)</f>
        <v>131</v>
      </c>
      <c r="G13" s="12"/>
      <c r="H13" s="11">
        <f>SUM(H8:H12)</f>
        <v>171</v>
      </c>
      <c r="I13" s="12"/>
      <c r="J13" s="11">
        <v>234</v>
      </c>
      <c r="K13" s="12"/>
      <c r="L13" s="11">
        <v>246</v>
      </c>
      <c r="M13" s="12"/>
      <c r="N13" s="11">
        <v>271</v>
      </c>
      <c r="O13" s="12"/>
      <c r="P13" s="73"/>
      <c r="Q13" s="73"/>
    </row>
    <row r="14" spans="1:17" ht="13.5" customHeight="1" thickTop="1" x14ac:dyDescent="0.25">
      <c r="G14" s="8"/>
      <c r="N14" s="73"/>
      <c r="O14" s="73"/>
      <c r="P14" s="73"/>
      <c r="Q14" s="73"/>
    </row>
    <row r="15" spans="1:17" ht="13.5" customHeight="1" x14ac:dyDescent="0.25">
      <c r="A15" s="19" t="s">
        <v>14</v>
      </c>
      <c r="N15" s="73"/>
      <c r="O15" s="73"/>
      <c r="P15" s="73"/>
      <c r="Q15" s="73"/>
    </row>
    <row r="16" spans="1:17" ht="13.5" customHeight="1" x14ac:dyDescent="0.25">
      <c r="A16" s="19"/>
      <c r="N16" s="73"/>
      <c r="O16" s="73"/>
      <c r="P16" s="73"/>
      <c r="Q16" s="73"/>
    </row>
    <row r="17" spans="1:17" ht="13.5" customHeight="1" x14ac:dyDescent="0.25">
      <c r="N17" s="73"/>
      <c r="O17" s="73"/>
      <c r="P17" s="73"/>
      <c r="Q17" s="73"/>
    </row>
    <row r="18" spans="1:17" ht="13.5" customHeight="1" x14ac:dyDescent="0.25">
      <c r="A18" s="3" t="s">
        <v>16</v>
      </c>
      <c r="N18" s="73"/>
      <c r="O18" s="73"/>
      <c r="P18" s="73"/>
      <c r="Q18" s="73"/>
    </row>
    <row r="19" spans="1:17" ht="13.5" customHeight="1" x14ac:dyDescent="0.25">
      <c r="N19" s="73"/>
      <c r="O19" s="73"/>
      <c r="P19" s="73"/>
      <c r="Q19" s="73"/>
    </row>
    <row r="20" spans="1:17" ht="13.5" customHeight="1" x14ac:dyDescent="0.25">
      <c r="B20" s="184" t="s">
        <v>3</v>
      </c>
      <c r="C20" s="184"/>
      <c r="D20" s="185" t="s">
        <v>4</v>
      </c>
      <c r="E20" s="186"/>
      <c r="F20" s="185" t="s">
        <v>5</v>
      </c>
      <c r="G20" s="186"/>
      <c r="H20" s="185" t="s">
        <v>6</v>
      </c>
      <c r="I20" s="186"/>
      <c r="J20" s="185" t="s">
        <v>154</v>
      </c>
      <c r="K20" s="186"/>
      <c r="L20" s="185" t="s">
        <v>173</v>
      </c>
      <c r="M20" s="186"/>
      <c r="N20" s="185" t="s">
        <v>175</v>
      </c>
      <c r="O20" s="186"/>
      <c r="P20" s="73"/>
      <c r="Q20" s="73"/>
    </row>
    <row r="21" spans="1:17" ht="13.5" customHeight="1" x14ac:dyDescent="0.25">
      <c r="B21" s="83" t="s">
        <v>17</v>
      </c>
      <c r="C21" s="83" t="s">
        <v>7</v>
      </c>
      <c r="D21" s="83" t="s">
        <v>17</v>
      </c>
      <c r="E21" s="83" t="s">
        <v>7</v>
      </c>
      <c r="F21" s="83" t="s">
        <v>17</v>
      </c>
      <c r="G21" s="83" t="s">
        <v>7</v>
      </c>
      <c r="H21" s="83" t="s">
        <v>17</v>
      </c>
      <c r="I21" s="83" t="s">
        <v>7</v>
      </c>
      <c r="J21" s="168" t="s">
        <v>17</v>
      </c>
      <c r="K21" s="164" t="s">
        <v>7</v>
      </c>
      <c r="L21" s="175" t="s">
        <v>17</v>
      </c>
      <c r="M21" s="175" t="s">
        <v>7</v>
      </c>
      <c r="N21" s="181" t="s">
        <v>176</v>
      </c>
      <c r="O21" s="181" t="s">
        <v>7</v>
      </c>
      <c r="P21" s="73"/>
      <c r="Q21" s="73"/>
    </row>
    <row r="22" spans="1:17" ht="13.5" customHeight="1" x14ac:dyDescent="0.25">
      <c r="A22" s="24" t="s">
        <v>18</v>
      </c>
      <c r="B22" s="25">
        <v>73</v>
      </c>
      <c r="C22" s="21">
        <f>B22/B$24</f>
        <v>0.70873786407766992</v>
      </c>
      <c r="D22" s="25">
        <v>94</v>
      </c>
      <c r="E22" s="21">
        <f>D22/D$24</f>
        <v>0.6619718309859155</v>
      </c>
      <c r="F22" s="25">
        <v>99</v>
      </c>
      <c r="G22" s="21">
        <f>F22/F$24</f>
        <v>0.71223021582733814</v>
      </c>
      <c r="H22" s="25">
        <v>155</v>
      </c>
      <c r="I22" s="21">
        <f>H22/H$24</f>
        <v>0.68584070796460173</v>
      </c>
      <c r="J22" s="25">
        <v>130</v>
      </c>
      <c r="K22" s="21">
        <v>0.69518716577540107</v>
      </c>
      <c r="L22" s="25">
        <v>192</v>
      </c>
      <c r="M22" s="21">
        <v>0.6508474576271186</v>
      </c>
      <c r="N22" s="25">
        <v>181</v>
      </c>
      <c r="O22" s="21">
        <v>0.61355932203389829</v>
      </c>
      <c r="P22" s="73"/>
      <c r="Q22" s="73"/>
    </row>
    <row r="23" spans="1:17" ht="13.5" customHeight="1" thickBot="1" x14ac:dyDescent="0.3">
      <c r="A23" s="26" t="s">
        <v>19</v>
      </c>
      <c r="B23" s="25">
        <v>30</v>
      </c>
      <c r="C23" s="21">
        <f>B23/B$24</f>
        <v>0.29126213592233008</v>
      </c>
      <c r="D23" s="25">
        <v>48</v>
      </c>
      <c r="E23" s="21">
        <f>D23/D$24</f>
        <v>0.3380281690140845</v>
      </c>
      <c r="F23" s="25">
        <v>40</v>
      </c>
      <c r="G23" s="21">
        <f>F23/F$24</f>
        <v>0.28776978417266186</v>
      </c>
      <c r="H23" s="25">
        <v>71</v>
      </c>
      <c r="I23" s="21">
        <f>H23/H$24</f>
        <v>0.31415929203539822</v>
      </c>
      <c r="J23" s="25">
        <v>57</v>
      </c>
      <c r="K23" s="21">
        <v>0.30481283422459893</v>
      </c>
      <c r="L23" s="25">
        <v>103</v>
      </c>
      <c r="M23" s="21">
        <v>0.34915254237288135</v>
      </c>
      <c r="N23" s="25">
        <v>114</v>
      </c>
      <c r="O23" s="21">
        <v>0.38644067796610171</v>
      </c>
      <c r="P23" s="73"/>
      <c r="Q23" s="73"/>
    </row>
    <row r="24" spans="1:17" ht="13.5" customHeight="1" thickTop="1" thickBot="1" x14ac:dyDescent="0.3">
      <c r="A24" s="27" t="s">
        <v>13</v>
      </c>
      <c r="B24" s="28">
        <f>SUM(B22:B23)</f>
        <v>103</v>
      </c>
      <c r="C24" s="71"/>
      <c r="D24" s="28">
        <f>SUM(D22:D23)</f>
        <v>142</v>
      </c>
      <c r="E24" s="71"/>
      <c r="F24" s="28">
        <f>SUM(F22:F23)</f>
        <v>139</v>
      </c>
      <c r="G24" s="71"/>
      <c r="H24" s="28">
        <f>SUM(H22:H23)</f>
        <v>226</v>
      </c>
      <c r="I24" s="71"/>
      <c r="J24" s="28">
        <v>187</v>
      </c>
      <c r="K24" s="71"/>
      <c r="L24" s="28">
        <v>295</v>
      </c>
      <c r="M24" s="71"/>
      <c r="N24" s="28">
        <v>295</v>
      </c>
      <c r="O24" s="71"/>
    </row>
    <row r="25" spans="1:17" ht="13.5" customHeight="1" thickTop="1" x14ac:dyDescent="0.25">
      <c r="A25" s="30"/>
    </row>
    <row r="26" spans="1:17" ht="13.5" customHeight="1" x14ac:dyDescent="0.25"/>
    <row r="27" spans="1:17" ht="13.5" customHeight="1" x14ac:dyDescent="0.25">
      <c r="A27" s="3" t="s">
        <v>20</v>
      </c>
    </row>
    <row r="28" spans="1:17" ht="13.5" customHeight="1" x14ac:dyDescent="0.25">
      <c r="A28" s="3"/>
    </row>
    <row r="29" spans="1:17" ht="13.5" customHeight="1" x14ac:dyDescent="0.25">
      <c r="A29" s="32"/>
      <c r="B29" s="184" t="s">
        <v>3</v>
      </c>
      <c r="C29" s="184"/>
      <c r="D29" s="185" t="s">
        <v>4</v>
      </c>
      <c r="E29" s="186"/>
      <c r="F29" s="185" t="s">
        <v>5</v>
      </c>
      <c r="G29" s="186"/>
      <c r="H29" s="185" t="s">
        <v>6</v>
      </c>
      <c r="I29" s="186"/>
      <c r="J29" s="185" t="s">
        <v>154</v>
      </c>
      <c r="K29" s="186"/>
      <c r="L29" s="185" t="s">
        <v>173</v>
      </c>
      <c r="M29" s="186"/>
      <c r="N29" s="185" t="s">
        <v>175</v>
      </c>
      <c r="O29" s="186"/>
    </row>
    <row r="30" spans="1:17" ht="13.5" customHeight="1" x14ac:dyDescent="0.25">
      <c r="A30" s="32"/>
      <c r="B30" s="83" t="s">
        <v>17</v>
      </c>
      <c r="C30" s="83" t="s">
        <v>7</v>
      </c>
      <c r="D30" s="83" t="s">
        <v>17</v>
      </c>
      <c r="E30" s="83" t="s">
        <v>7</v>
      </c>
      <c r="F30" s="83" t="s">
        <v>17</v>
      </c>
      <c r="G30" s="83" t="s">
        <v>7</v>
      </c>
      <c r="H30" s="83" t="s">
        <v>17</v>
      </c>
      <c r="I30" s="83" t="s">
        <v>7</v>
      </c>
      <c r="J30" s="168" t="s">
        <v>17</v>
      </c>
      <c r="K30" s="164" t="s">
        <v>7</v>
      </c>
      <c r="L30" s="175" t="s">
        <v>17</v>
      </c>
      <c r="M30" s="175" t="s">
        <v>7</v>
      </c>
      <c r="N30" s="181" t="s">
        <v>176</v>
      </c>
      <c r="O30" s="181" t="s">
        <v>7</v>
      </c>
    </row>
    <row r="31" spans="1:17" ht="39" customHeight="1" x14ac:dyDescent="0.25">
      <c r="A31" s="33" t="s">
        <v>21</v>
      </c>
      <c r="B31" s="25">
        <v>19</v>
      </c>
      <c r="C31" s="34">
        <f t="shared" ref="C31:E41" si="0">B31/B$42</f>
        <v>0.18446601941747573</v>
      </c>
      <c r="D31" s="25">
        <v>36</v>
      </c>
      <c r="E31" s="34">
        <f t="shared" si="0"/>
        <v>0.25352112676056338</v>
      </c>
      <c r="F31" s="25">
        <v>29</v>
      </c>
      <c r="G31" s="34">
        <f t="shared" ref="G31:G41" si="1">F31/F$42</f>
        <v>0.20863309352517986</v>
      </c>
      <c r="H31" s="25">
        <v>39</v>
      </c>
      <c r="I31" s="34">
        <f t="shared" ref="I31:I41" si="2">H31/H$42</f>
        <v>0.17256637168141592</v>
      </c>
      <c r="J31" s="25">
        <v>42</v>
      </c>
      <c r="K31" s="34">
        <v>0.22459893048128343</v>
      </c>
      <c r="L31" s="25">
        <v>63</v>
      </c>
      <c r="M31" s="34">
        <v>0.2135593220338983</v>
      </c>
      <c r="N31" s="25">
        <v>65</v>
      </c>
      <c r="O31" s="34">
        <v>0.22033898305084745</v>
      </c>
    </row>
    <row r="32" spans="1:17" ht="13.5" customHeight="1" x14ac:dyDescent="0.25">
      <c r="A32" s="35" t="s">
        <v>22</v>
      </c>
      <c r="B32" s="36">
        <v>13</v>
      </c>
      <c r="C32" s="37">
        <f t="shared" si="0"/>
        <v>0.12621359223300971</v>
      </c>
      <c r="D32" s="36">
        <v>28</v>
      </c>
      <c r="E32" s="37">
        <f t="shared" si="0"/>
        <v>0.19718309859154928</v>
      </c>
      <c r="F32" s="36">
        <v>20</v>
      </c>
      <c r="G32" s="37">
        <f t="shared" si="1"/>
        <v>0.14388489208633093</v>
      </c>
      <c r="H32" s="36">
        <v>28</v>
      </c>
      <c r="I32" s="37">
        <f t="shared" si="2"/>
        <v>0.12389380530973451</v>
      </c>
      <c r="J32" s="36">
        <v>37</v>
      </c>
      <c r="K32" s="37">
        <v>0.19786096256684493</v>
      </c>
      <c r="L32" s="36">
        <v>52</v>
      </c>
      <c r="M32" s="37">
        <v>0.17627118644067796</v>
      </c>
      <c r="N32" s="36">
        <v>55</v>
      </c>
      <c r="O32" s="37">
        <v>0.1864406779661017</v>
      </c>
    </row>
    <row r="33" spans="1:15" ht="13.5" customHeight="1" x14ac:dyDescent="0.25">
      <c r="A33" s="32" t="s">
        <v>23</v>
      </c>
      <c r="B33" s="39">
        <v>0</v>
      </c>
      <c r="C33" s="34">
        <f t="shared" si="0"/>
        <v>0</v>
      </c>
      <c r="D33" s="39">
        <v>1</v>
      </c>
      <c r="E33" s="34">
        <f t="shared" si="0"/>
        <v>7.0422535211267607E-3</v>
      </c>
      <c r="F33" s="39">
        <v>4</v>
      </c>
      <c r="G33" s="34">
        <f t="shared" si="1"/>
        <v>2.8776978417266189E-2</v>
      </c>
      <c r="H33" s="39">
        <v>0</v>
      </c>
      <c r="I33" s="34">
        <f t="shared" si="2"/>
        <v>0</v>
      </c>
      <c r="J33" s="39">
        <v>0</v>
      </c>
      <c r="K33" s="34">
        <v>0</v>
      </c>
      <c r="L33" s="39">
        <v>4</v>
      </c>
      <c r="M33" s="34">
        <v>1.3559322033898305E-2</v>
      </c>
      <c r="N33" s="39">
        <v>3</v>
      </c>
      <c r="O33" s="34">
        <v>1.0169491525423728E-2</v>
      </c>
    </row>
    <row r="34" spans="1:15" ht="13.5" customHeight="1" x14ac:dyDescent="0.25">
      <c r="A34" s="32" t="s">
        <v>24</v>
      </c>
      <c r="B34" s="39">
        <v>1</v>
      </c>
      <c r="C34" s="34">
        <f t="shared" si="0"/>
        <v>9.7087378640776691E-3</v>
      </c>
      <c r="D34" s="39">
        <v>1</v>
      </c>
      <c r="E34" s="34">
        <f t="shared" si="0"/>
        <v>7.0422535211267607E-3</v>
      </c>
      <c r="F34" s="39">
        <v>0</v>
      </c>
      <c r="G34" s="34">
        <f t="shared" si="1"/>
        <v>0</v>
      </c>
      <c r="H34" s="39">
        <v>7</v>
      </c>
      <c r="I34" s="34">
        <f t="shared" si="2"/>
        <v>3.0973451327433628E-2</v>
      </c>
      <c r="J34" s="39">
        <v>1</v>
      </c>
      <c r="K34" s="34">
        <v>5.3475935828877002E-3</v>
      </c>
      <c r="L34" s="39">
        <v>12</v>
      </c>
      <c r="M34" s="34">
        <v>4.0677966101694912E-2</v>
      </c>
      <c r="N34" s="39">
        <v>17</v>
      </c>
      <c r="O34" s="34">
        <v>5.7627118644067797E-2</v>
      </c>
    </row>
    <row r="35" spans="1:15" ht="13.5" customHeight="1" x14ac:dyDescent="0.25">
      <c r="A35" s="32" t="s">
        <v>25</v>
      </c>
      <c r="B35" s="39">
        <v>10</v>
      </c>
      <c r="C35" s="34">
        <f t="shared" si="0"/>
        <v>9.7087378640776698E-2</v>
      </c>
      <c r="D35" s="39">
        <v>8</v>
      </c>
      <c r="E35" s="34">
        <f t="shared" si="0"/>
        <v>5.6338028169014086E-2</v>
      </c>
      <c r="F35" s="39">
        <v>3</v>
      </c>
      <c r="G35" s="34">
        <f t="shared" si="1"/>
        <v>2.1582733812949641E-2</v>
      </c>
      <c r="H35" s="39">
        <v>25</v>
      </c>
      <c r="I35" s="34">
        <f t="shared" si="2"/>
        <v>0.11061946902654868</v>
      </c>
      <c r="J35" s="39">
        <v>14</v>
      </c>
      <c r="K35" s="34">
        <v>7.4866310160427801E-2</v>
      </c>
      <c r="L35" s="39">
        <v>19</v>
      </c>
      <c r="M35" s="34">
        <v>6.4406779661016947E-2</v>
      </c>
      <c r="N35" s="39">
        <v>23</v>
      </c>
      <c r="O35" s="34">
        <v>7.796610169491526E-2</v>
      </c>
    </row>
    <row r="36" spans="1:15" ht="13.5" customHeight="1" thickBot="1" x14ac:dyDescent="0.3">
      <c r="A36" s="32" t="s">
        <v>26</v>
      </c>
      <c r="B36" s="39">
        <v>0</v>
      </c>
      <c r="C36" s="34">
        <f t="shared" si="0"/>
        <v>0</v>
      </c>
      <c r="D36" s="39">
        <v>2</v>
      </c>
      <c r="E36" s="34">
        <f t="shared" si="0"/>
        <v>1.4084507042253521E-2</v>
      </c>
      <c r="F36" s="39">
        <v>4</v>
      </c>
      <c r="G36" s="34">
        <f t="shared" si="1"/>
        <v>2.8776978417266189E-2</v>
      </c>
      <c r="H36" s="39">
        <v>0</v>
      </c>
      <c r="I36" s="34">
        <f t="shared" si="2"/>
        <v>0</v>
      </c>
      <c r="J36" s="39">
        <v>0</v>
      </c>
      <c r="K36" s="34">
        <v>0</v>
      </c>
      <c r="L36" s="39">
        <v>5</v>
      </c>
      <c r="M36" s="34">
        <v>1.6949152542372881E-2</v>
      </c>
      <c r="N36" s="39">
        <v>6</v>
      </c>
      <c r="O36" s="34">
        <v>2.0338983050847456E-2</v>
      </c>
    </row>
    <row r="37" spans="1:15" ht="13.5" customHeight="1" thickTop="1" thickBot="1" x14ac:dyDescent="0.3">
      <c r="A37" s="40" t="s">
        <v>27</v>
      </c>
      <c r="B37" s="28">
        <f>SUM(B31:B36)-B32</f>
        <v>30</v>
      </c>
      <c r="C37" s="41">
        <f t="shared" si="0"/>
        <v>0.29126213592233008</v>
      </c>
      <c r="D37" s="28">
        <f>SUM(D31:D36)-D32</f>
        <v>48</v>
      </c>
      <c r="E37" s="41">
        <f t="shared" si="0"/>
        <v>0.3380281690140845</v>
      </c>
      <c r="F37" s="28">
        <f>SUM(F31:F36)-F32</f>
        <v>40</v>
      </c>
      <c r="G37" s="41">
        <f t="shared" si="1"/>
        <v>0.28776978417266186</v>
      </c>
      <c r="H37" s="28">
        <f>SUM(H31:H36)-H32</f>
        <v>71</v>
      </c>
      <c r="I37" s="41">
        <f t="shared" si="2"/>
        <v>0.31415929203539822</v>
      </c>
      <c r="J37" s="28">
        <v>57</v>
      </c>
      <c r="K37" s="41">
        <v>0.30481283422459893</v>
      </c>
      <c r="L37" s="28">
        <v>103</v>
      </c>
      <c r="M37" s="41">
        <v>0.34915254237288135</v>
      </c>
      <c r="N37" s="28">
        <v>114</v>
      </c>
      <c r="O37" s="41">
        <v>0.38644067796610171</v>
      </c>
    </row>
    <row r="38" spans="1:15" ht="13.5" customHeight="1" thickTop="1" x14ac:dyDescent="0.25">
      <c r="A38" s="42" t="s">
        <v>28</v>
      </c>
      <c r="B38" s="39">
        <v>57</v>
      </c>
      <c r="C38" s="34">
        <f t="shared" si="0"/>
        <v>0.55339805825242716</v>
      </c>
      <c r="D38" s="39">
        <v>82</v>
      </c>
      <c r="E38" s="34">
        <f t="shared" si="0"/>
        <v>0.57746478873239437</v>
      </c>
      <c r="F38" s="39">
        <v>74</v>
      </c>
      <c r="G38" s="34">
        <f t="shared" si="1"/>
        <v>0.53237410071942448</v>
      </c>
      <c r="H38" s="39">
        <v>93</v>
      </c>
      <c r="I38" s="34">
        <f t="shared" si="2"/>
        <v>0.41150442477876104</v>
      </c>
      <c r="J38" s="39">
        <v>91</v>
      </c>
      <c r="K38" s="34">
        <v>0.48663101604278075</v>
      </c>
      <c r="L38" s="39">
        <v>135</v>
      </c>
      <c r="M38" s="34">
        <v>0.4576271186440678</v>
      </c>
      <c r="N38" s="39">
        <v>125</v>
      </c>
      <c r="O38" s="34">
        <v>0.42372881355932202</v>
      </c>
    </row>
    <row r="39" spans="1:15" ht="13.5" customHeight="1" x14ac:dyDescent="0.25">
      <c r="A39" s="42" t="s">
        <v>29</v>
      </c>
      <c r="B39" s="39">
        <v>16</v>
      </c>
      <c r="C39" s="34">
        <f t="shared" si="0"/>
        <v>0.1553398058252427</v>
      </c>
      <c r="D39" s="39">
        <v>12</v>
      </c>
      <c r="E39" s="34">
        <f t="shared" si="0"/>
        <v>8.4507042253521125E-2</v>
      </c>
      <c r="F39" s="39">
        <v>25</v>
      </c>
      <c r="G39" s="34">
        <f t="shared" si="1"/>
        <v>0.17985611510791366</v>
      </c>
      <c r="H39" s="39">
        <v>62</v>
      </c>
      <c r="I39" s="34">
        <f t="shared" si="2"/>
        <v>0.27433628318584069</v>
      </c>
      <c r="J39" s="39">
        <v>39</v>
      </c>
      <c r="K39" s="34">
        <v>0.20855614973262032</v>
      </c>
      <c r="L39" s="39">
        <v>57</v>
      </c>
      <c r="M39" s="34">
        <v>0.19322033898305085</v>
      </c>
      <c r="N39" s="39">
        <v>56</v>
      </c>
      <c r="O39" s="34">
        <v>0.18983050847457628</v>
      </c>
    </row>
    <row r="40" spans="1:15"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row>
    <row r="41" spans="1:15" ht="13.5" customHeight="1" thickTop="1" thickBot="1" x14ac:dyDescent="0.3">
      <c r="A41" s="40" t="s">
        <v>18</v>
      </c>
      <c r="B41" s="28">
        <f>SUM(B38:B40)</f>
        <v>73</v>
      </c>
      <c r="C41" s="41">
        <f t="shared" si="0"/>
        <v>0.70873786407766992</v>
      </c>
      <c r="D41" s="28">
        <f>SUM(D38:D40)</f>
        <v>94</v>
      </c>
      <c r="E41" s="41">
        <f t="shared" si="0"/>
        <v>0.6619718309859155</v>
      </c>
      <c r="F41" s="28">
        <f>SUM(F38:F40)</f>
        <v>99</v>
      </c>
      <c r="G41" s="41">
        <f t="shared" si="1"/>
        <v>0.71223021582733814</v>
      </c>
      <c r="H41" s="28">
        <f>SUM(H38:H40)</f>
        <v>155</v>
      </c>
      <c r="I41" s="41">
        <f t="shared" si="2"/>
        <v>0.68584070796460173</v>
      </c>
      <c r="J41" s="28">
        <v>130</v>
      </c>
      <c r="K41" s="41">
        <v>0.69518716577540107</v>
      </c>
      <c r="L41" s="28">
        <v>192</v>
      </c>
      <c r="M41" s="41">
        <v>0.6508474576271186</v>
      </c>
      <c r="N41" s="28">
        <v>181</v>
      </c>
      <c r="O41" s="41">
        <v>0.61355932203389829</v>
      </c>
    </row>
    <row r="42" spans="1:15" ht="13.5" customHeight="1" thickTop="1" thickBot="1" x14ac:dyDescent="0.3">
      <c r="A42" s="43" t="s">
        <v>31</v>
      </c>
      <c r="B42" s="28">
        <f>B37+B41</f>
        <v>103</v>
      </c>
      <c r="C42" s="29"/>
      <c r="D42" s="28">
        <f>D37+D41</f>
        <v>142</v>
      </c>
      <c r="E42" s="29"/>
      <c r="F42" s="28">
        <f>F37+F41</f>
        <v>139</v>
      </c>
      <c r="G42" s="29"/>
      <c r="H42" s="28">
        <f>H37+H41</f>
        <v>226</v>
      </c>
      <c r="I42" s="29"/>
      <c r="J42" s="28">
        <v>187</v>
      </c>
      <c r="K42" s="29"/>
      <c r="L42" s="28">
        <v>295</v>
      </c>
      <c r="M42" s="29"/>
      <c r="N42" s="28">
        <v>295</v>
      </c>
      <c r="O42" s="29"/>
    </row>
    <row r="43" spans="1:15" ht="13.5" customHeight="1" thickTop="1" x14ac:dyDescent="0.25">
      <c r="A43"/>
    </row>
    <row r="44" spans="1:15" ht="13.5" customHeight="1" x14ac:dyDescent="0.25"/>
    <row r="45" spans="1:15" ht="13.5" customHeight="1" x14ac:dyDescent="0.25"/>
    <row r="46" spans="1:15" ht="13.5" customHeight="1" x14ac:dyDescent="0.25">
      <c r="A46" s="3" t="s">
        <v>62</v>
      </c>
    </row>
    <row r="47" spans="1:15" ht="13.5" customHeight="1" x14ac:dyDescent="0.25"/>
    <row r="48" spans="1:15" ht="13.5" customHeight="1" x14ac:dyDescent="0.25">
      <c r="B48" s="184" t="s">
        <v>3</v>
      </c>
      <c r="C48" s="184"/>
      <c r="D48" s="185" t="s">
        <v>4</v>
      </c>
      <c r="E48" s="186"/>
      <c r="F48" s="185" t="s">
        <v>5</v>
      </c>
      <c r="G48" s="186"/>
      <c r="H48" s="185" t="s">
        <v>6</v>
      </c>
      <c r="I48" s="186"/>
      <c r="J48" s="185" t="s">
        <v>154</v>
      </c>
      <c r="K48" s="186"/>
      <c r="L48" s="185" t="s">
        <v>173</v>
      </c>
      <c r="M48" s="186"/>
      <c r="N48" s="185" t="s">
        <v>175</v>
      </c>
      <c r="O48" s="186"/>
    </row>
    <row r="49" spans="1:15" ht="13.5" customHeight="1" x14ac:dyDescent="0.25">
      <c r="B49" s="83" t="s">
        <v>17</v>
      </c>
      <c r="C49" s="83" t="s">
        <v>7</v>
      </c>
      <c r="D49" s="83" t="s">
        <v>17</v>
      </c>
      <c r="E49" s="83" t="s">
        <v>7</v>
      </c>
      <c r="F49" s="83" t="s">
        <v>17</v>
      </c>
      <c r="G49" s="83" t="s">
        <v>7</v>
      </c>
      <c r="H49" s="83" t="s">
        <v>17</v>
      </c>
      <c r="I49" s="83" t="s">
        <v>7</v>
      </c>
      <c r="J49" s="168" t="s">
        <v>17</v>
      </c>
      <c r="K49" s="164" t="s">
        <v>7</v>
      </c>
      <c r="L49" s="175" t="s">
        <v>17</v>
      </c>
      <c r="M49" s="175" t="s">
        <v>7</v>
      </c>
      <c r="N49" s="181" t="s">
        <v>176</v>
      </c>
      <c r="O49" s="181" t="s">
        <v>7</v>
      </c>
    </row>
    <row r="50" spans="1:15" ht="13.5" customHeight="1" x14ac:dyDescent="0.25">
      <c r="A50" s="24" t="s">
        <v>37</v>
      </c>
      <c r="B50" s="25">
        <v>0</v>
      </c>
      <c r="C50" s="21">
        <f t="shared" ref="C50:E61" si="3">B50/B$62</f>
        <v>0</v>
      </c>
      <c r="D50" s="25">
        <v>6</v>
      </c>
      <c r="E50" s="21">
        <f t="shared" si="3"/>
        <v>0.125</v>
      </c>
      <c r="F50" s="25">
        <v>0</v>
      </c>
      <c r="G50" s="21">
        <f t="shared" ref="G50:G61" si="4">F50/F$62</f>
        <v>0</v>
      </c>
      <c r="H50" s="25">
        <v>2</v>
      </c>
      <c r="I50" s="21">
        <f t="shared" ref="I50:I61" si="5">H50/H$62</f>
        <v>2.8169014084507043E-2</v>
      </c>
      <c r="J50" s="25">
        <v>9</v>
      </c>
      <c r="K50" s="21">
        <v>0.15789473684210525</v>
      </c>
      <c r="L50" s="25">
        <v>13</v>
      </c>
      <c r="M50" s="21">
        <v>0.12621359223300971</v>
      </c>
      <c r="N50" s="25">
        <v>6</v>
      </c>
      <c r="O50" s="21">
        <v>5.2631578947368418E-2</v>
      </c>
    </row>
    <row r="51" spans="1:15" ht="13.5" customHeight="1" x14ac:dyDescent="0.25">
      <c r="A51" s="26" t="s">
        <v>38</v>
      </c>
      <c r="B51" s="25">
        <v>0</v>
      </c>
      <c r="C51" s="21">
        <f t="shared" si="3"/>
        <v>0</v>
      </c>
      <c r="D51" s="25">
        <v>3</v>
      </c>
      <c r="E51" s="21">
        <f t="shared" si="3"/>
        <v>6.25E-2</v>
      </c>
      <c r="F51" s="25">
        <v>1</v>
      </c>
      <c r="G51" s="21">
        <f t="shared" si="4"/>
        <v>2.5000000000000001E-2</v>
      </c>
      <c r="H51" s="25">
        <v>0</v>
      </c>
      <c r="I51" s="21">
        <f t="shared" si="5"/>
        <v>0</v>
      </c>
      <c r="J51" s="25">
        <v>0</v>
      </c>
      <c r="K51" s="21">
        <v>0</v>
      </c>
      <c r="L51" s="25">
        <v>5</v>
      </c>
      <c r="M51" s="21">
        <v>4.8543689320388349E-2</v>
      </c>
      <c r="N51" s="25">
        <v>3</v>
      </c>
      <c r="O51" s="21">
        <v>2.6315789473684209E-2</v>
      </c>
    </row>
    <row r="52" spans="1:15" ht="26.25" customHeight="1" x14ac:dyDescent="0.25">
      <c r="A52" s="50" t="s">
        <v>68</v>
      </c>
      <c r="B52" s="25">
        <v>3</v>
      </c>
      <c r="C52" s="64">
        <f t="shared" si="3"/>
        <v>0.1</v>
      </c>
      <c r="D52" s="25" t="s">
        <v>69</v>
      </c>
      <c r="E52" s="64">
        <f t="shared" si="3"/>
        <v>0</v>
      </c>
      <c r="F52" s="25">
        <v>3</v>
      </c>
      <c r="G52" s="64">
        <f t="shared" si="4"/>
        <v>7.4999999999999997E-2</v>
      </c>
      <c r="H52" s="25">
        <v>11</v>
      </c>
      <c r="I52" s="64">
        <f t="shared" si="5"/>
        <v>0.15492957746478872</v>
      </c>
      <c r="J52" s="25">
        <v>2</v>
      </c>
      <c r="K52" s="64">
        <v>3.5087719298245612E-2</v>
      </c>
      <c r="L52" s="25">
        <v>14</v>
      </c>
      <c r="M52" s="64">
        <v>0.13592233009708737</v>
      </c>
      <c r="N52" s="25">
        <v>41</v>
      </c>
      <c r="O52" s="64">
        <v>0.35964912280701755</v>
      </c>
    </row>
    <row r="53" spans="1:15" ht="13.5" customHeight="1" x14ac:dyDescent="0.25">
      <c r="A53" s="51" t="s">
        <v>39</v>
      </c>
      <c r="B53" s="52">
        <f>SUM(B50:B52)</f>
        <v>3</v>
      </c>
      <c r="C53" s="80">
        <f t="shared" si="3"/>
        <v>0.1</v>
      </c>
      <c r="D53" s="52">
        <f>SUM(D50:D52)</f>
        <v>9</v>
      </c>
      <c r="E53" s="80">
        <f t="shared" si="3"/>
        <v>0.1875</v>
      </c>
      <c r="F53" s="52">
        <f>SUM(F50:F52)</f>
        <v>4</v>
      </c>
      <c r="G53" s="80">
        <f t="shared" si="4"/>
        <v>0.1</v>
      </c>
      <c r="H53" s="52">
        <f>SUM(H50:H52)</f>
        <v>13</v>
      </c>
      <c r="I53" s="80">
        <f t="shared" si="5"/>
        <v>0.18309859154929578</v>
      </c>
      <c r="J53" s="52">
        <v>11</v>
      </c>
      <c r="K53" s="80">
        <v>0.19298245614035087</v>
      </c>
      <c r="L53" s="52">
        <v>32</v>
      </c>
      <c r="M53" s="80">
        <v>0.31067961165048541</v>
      </c>
      <c r="N53" s="52">
        <v>50</v>
      </c>
      <c r="O53" s="80">
        <v>0.43859649122807015</v>
      </c>
    </row>
    <row r="54" spans="1:15" ht="13.5" customHeight="1" x14ac:dyDescent="0.25">
      <c r="A54" s="18" t="s">
        <v>42</v>
      </c>
      <c r="B54" s="25">
        <v>3</v>
      </c>
      <c r="C54" s="21">
        <f t="shared" si="3"/>
        <v>0.1</v>
      </c>
      <c r="D54" s="25">
        <v>5</v>
      </c>
      <c r="E54" s="21">
        <f t="shared" si="3"/>
        <v>0.10416666666666667</v>
      </c>
      <c r="F54" s="25">
        <v>2</v>
      </c>
      <c r="G54" s="21">
        <f t="shared" si="4"/>
        <v>0.05</v>
      </c>
      <c r="H54" s="25">
        <v>11</v>
      </c>
      <c r="I54" s="21">
        <f t="shared" si="5"/>
        <v>0.15492957746478872</v>
      </c>
      <c r="J54" s="25">
        <v>16</v>
      </c>
      <c r="K54" s="21">
        <v>0.2807017543859649</v>
      </c>
      <c r="L54" s="25">
        <v>28</v>
      </c>
      <c r="M54" s="21">
        <v>0.27184466019417475</v>
      </c>
      <c r="N54" s="25">
        <v>13</v>
      </c>
      <c r="O54" s="21">
        <v>0.11403508771929824</v>
      </c>
    </row>
    <row r="55" spans="1:15" ht="13.5" customHeight="1" x14ac:dyDescent="0.25">
      <c r="A55" s="50" t="s">
        <v>43</v>
      </c>
      <c r="B55" s="25">
        <v>7</v>
      </c>
      <c r="C55" s="21">
        <f t="shared" si="3"/>
        <v>0.23333333333333334</v>
      </c>
      <c r="D55" s="25">
        <v>10</v>
      </c>
      <c r="E55" s="21">
        <f t="shared" si="3"/>
        <v>0.20833333333333334</v>
      </c>
      <c r="F55" s="25">
        <v>6</v>
      </c>
      <c r="G55" s="21">
        <f t="shared" si="4"/>
        <v>0.15</v>
      </c>
      <c r="H55" s="25">
        <v>5</v>
      </c>
      <c r="I55" s="21">
        <f t="shared" si="5"/>
        <v>7.0422535211267609E-2</v>
      </c>
      <c r="J55" s="25">
        <v>1</v>
      </c>
      <c r="K55" s="21">
        <v>1.7543859649122806E-2</v>
      </c>
      <c r="L55" s="25">
        <v>1</v>
      </c>
      <c r="M55" s="21">
        <v>9.7087378640776691E-3</v>
      </c>
      <c r="N55" s="25">
        <v>3</v>
      </c>
      <c r="O55" s="21">
        <v>2.6315789473684209E-2</v>
      </c>
    </row>
    <row r="56" spans="1:15" ht="13.5" customHeight="1" x14ac:dyDescent="0.25">
      <c r="A56" s="18" t="s">
        <v>44</v>
      </c>
      <c r="B56" s="25">
        <v>0</v>
      </c>
      <c r="C56" s="21">
        <f t="shared" si="3"/>
        <v>0</v>
      </c>
      <c r="D56" s="25">
        <v>5</v>
      </c>
      <c r="E56" s="21">
        <f t="shared" si="3"/>
        <v>0.10416666666666667</v>
      </c>
      <c r="F56" s="25">
        <v>7</v>
      </c>
      <c r="G56" s="21">
        <f t="shared" si="4"/>
        <v>0.17499999999999999</v>
      </c>
      <c r="H56" s="25">
        <v>0</v>
      </c>
      <c r="I56" s="21">
        <f t="shared" si="5"/>
        <v>0</v>
      </c>
      <c r="J56" s="25">
        <v>1</v>
      </c>
      <c r="K56" s="21">
        <v>1.7543859649122806E-2</v>
      </c>
      <c r="L56" s="25">
        <v>3</v>
      </c>
      <c r="M56" s="21">
        <v>2.9126213592233011E-2</v>
      </c>
      <c r="N56" s="25">
        <v>5</v>
      </c>
      <c r="O56" s="21">
        <v>4.3859649122807015E-2</v>
      </c>
    </row>
    <row r="57" spans="1:15"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row>
    <row r="58" spans="1:15" ht="13.5" customHeight="1" x14ac:dyDescent="0.25">
      <c r="A58" s="18" t="s">
        <v>46</v>
      </c>
      <c r="B58" s="25">
        <v>10</v>
      </c>
      <c r="C58" s="21">
        <f t="shared" si="3"/>
        <v>0.33333333333333331</v>
      </c>
      <c r="D58" s="25">
        <v>8</v>
      </c>
      <c r="E58" s="21">
        <f t="shared" si="3"/>
        <v>0.16666666666666666</v>
      </c>
      <c r="F58" s="25">
        <v>8</v>
      </c>
      <c r="G58" s="21">
        <f t="shared" si="4"/>
        <v>0.2</v>
      </c>
      <c r="H58" s="25">
        <v>25</v>
      </c>
      <c r="I58" s="21">
        <f t="shared" si="5"/>
        <v>0.352112676056338</v>
      </c>
      <c r="J58" s="25">
        <v>14</v>
      </c>
      <c r="K58" s="21">
        <v>0.24561403508771928</v>
      </c>
      <c r="L58" s="25">
        <v>23</v>
      </c>
      <c r="M58" s="21">
        <v>0.22330097087378642</v>
      </c>
      <c r="N58" s="25">
        <v>26</v>
      </c>
      <c r="O58" s="21">
        <v>0.22807017543859648</v>
      </c>
    </row>
    <row r="59" spans="1:15" ht="13.5" customHeight="1" x14ac:dyDescent="0.25">
      <c r="A59" s="55" t="s">
        <v>47</v>
      </c>
      <c r="B59" s="56">
        <f>SUM(B53:B58)</f>
        <v>23</v>
      </c>
      <c r="C59" s="57">
        <f t="shared" si="3"/>
        <v>0.76666666666666672</v>
      </c>
      <c r="D59" s="56">
        <f>SUM(D53:D58)</f>
        <v>37</v>
      </c>
      <c r="E59" s="57">
        <f t="shared" si="3"/>
        <v>0.77083333333333337</v>
      </c>
      <c r="F59" s="56">
        <f>SUM(F53:F58)</f>
        <v>27</v>
      </c>
      <c r="G59" s="57">
        <f t="shared" si="4"/>
        <v>0.67500000000000004</v>
      </c>
      <c r="H59" s="56">
        <f>SUM(H53:H58)</f>
        <v>54</v>
      </c>
      <c r="I59" s="57">
        <f t="shared" si="5"/>
        <v>0.76056338028169013</v>
      </c>
      <c r="J59" s="56">
        <v>43</v>
      </c>
      <c r="K59" s="57">
        <v>0.75438596491228072</v>
      </c>
      <c r="L59" s="56">
        <v>87</v>
      </c>
      <c r="M59" s="57">
        <v>0.84466019417475724</v>
      </c>
      <c r="N59" s="56">
        <v>97</v>
      </c>
      <c r="O59" s="57">
        <v>0.85087719298245612</v>
      </c>
    </row>
    <row r="60" spans="1:15" ht="13.5" customHeight="1" x14ac:dyDescent="0.25">
      <c r="A60" s="26" t="s">
        <v>48</v>
      </c>
      <c r="B60" s="25">
        <f>B37-(B59+B61)</f>
        <v>7</v>
      </c>
      <c r="C60" s="21">
        <f t="shared" si="3"/>
        <v>0.23333333333333334</v>
      </c>
      <c r="D60" s="25">
        <f>D37-(D59+D61)</f>
        <v>10</v>
      </c>
      <c r="E60" s="21">
        <f t="shared" si="3"/>
        <v>0.20833333333333334</v>
      </c>
      <c r="F60" s="25">
        <f>F37-(F59+F61)</f>
        <v>9</v>
      </c>
      <c r="G60" s="21">
        <f t="shared" si="4"/>
        <v>0.22500000000000001</v>
      </c>
      <c r="H60" s="25">
        <f>H37-(H59+H61)</f>
        <v>17</v>
      </c>
      <c r="I60" s="21">
        <f t="shared" si="5"/>
        <v>0.23943661971830985</v>
      </c>
      <c r="J60" s="25">
        <v>14</v>
      </c>
      <c r="K60" s="21">
        <v>0.24561403508771928</v>
      </c>
      <c r="L60" s="25">
        <v>11</v>
      </c>
      <c r="M60" s="21">
        <v>0.10679611650485436</v>
      </c>
      <c r="N60" s="25">
        <v>12</v>
      </c>
      <c r="O60" s="21">
        <v>0.10526315789473684</v>
      </c>
    </row>
    <row r="61" spans="1:15" ht="13.5" customHeight="1" x14ac:dyDescent="0.25">
      <c r="A61" s="58" t="s">
        <v>49</v>
      </c>
      <c r="B61" s="25">
        <v>0</v>
      </c>
      <c r="C61" s="21">
        <f t="shared" si="3"/>
        <v>0</v>
      </c>
      <c r="D61" s="25">
        <v>1</v>
      </c>
      <c r="E61" s="21">
        <f t="shared" si="3"/>
        <v>2.0833333333333332E-2</v>
      </c>
      <c r="F61" s="25">
        <v>4</v>
      </c>
      <c r="G61" s="21">
        <f t="shared" si="4"/>
        <v>0.1</v>
      </c>
      <c r="H61" s="25">
        <v>0</v>
      </c>
      <c r="I61" s="21">
        <f t="shared" si="5"/>
        <v>0</v>
      </c>
      <c r="J61" s="25">
        <v>0</v>
      </c>
      <c r="K61" s="21">
        <v>0</v>
      </c>
      <c r="L61" s="25">
        <v>5</v>
      </c>
      <c r="M61" s="21">
        <v>4.8543689320388349E-2</v>
      </c>
      <c r="N61" s="25">
        <v>5</v>
      </c>
      <c r="O61" s="21">
        <v>4.3859649122807015E-2</v>
      </c>
    </row>
    <row r="62" spans="1:15" ht="13.5" customHeight="1" x14ac:dyDescent="0.25">
      <c r="A62" s="46" t="s">
        <v>13</v>
      </c>
      <c r="B62" s="47">
        <f>B50+B51+B52+B54+B55+B56+B57+B58+B60+B61</f>
        <v>30</v>
      </c>
      <c r="C62" s="48"/>
      <c r="D62" s="47">
        <f>D50+D51+D52+D54+D55+D56+D57+D58+D60+D61</f>
        <v>48</v>
      </c>
      <c r="E62" s="48"/>
      <c r="F62" s="47">
        <f>F50+F51+F52+F54+F55+F56+F57+F58+F60+F61</f>
        <v>40</v>
      </c>
      <c r="G62" s="48"/>
      <c r="H62" s="47">
        <f>H50+H51+H52+H54+H55+H56+H57+H58+H60+H61</f>
        <v>71</v>
      </c>
      <c r="I62" s="48"/>
      <c r="J62" s="47">
        <v>57</v>
      </c>
      <c r="K62" s="48"/>
      <c r="L62" s="47">
        <v>103</v>
      </c>
      <c r="M62" s="48"/>
      <c r="N62" s="47">
        <v>114</v>
      </c>
      <c r="O62" s="48"/>
    </row>
    <row r="63" spans="1:15" ht="13.5" customHeight="1" x14ac:dyDescent="0.25"/>
    <row r="64" spans="1:15" ht="13.5" customHeight="1" x14ac:dyDescent="0.25"/>
    <row r="65" spans="1:15" ht="13.5" customHeight="1" x14ac:dyDescent="0.25">
      <c r="A65" s="3" t="s">
        <v>63</v>
      </c>
    </row>
    <row r="66" spans="1:15" ht="13.5" customHeight="1" x14ac:dyDescent="0.25">
      <c r="A66" s="3"/>
    </row>
    <row r="67" spans="1:15" ht="13.5" customHeight="1" x14ac:dyDescent="0.25">
      <c r="B67" s="184" t="s">
        <v>3</v>
      </c>
      <c r="C67" s="184"/>
      <c r="D67" s="185" t="s">
        <v>4</v>
      </c>
      <c r="E67" s="186"/>
      <c r="F67" s="185" t="s">
        <v>5</v>
      </c>
      <c r="G67" s="186"/>
      <c r="H67" s="185" t="s">
        <v>6</v>
      </c>
      <c r="I67" s="186"/>
      <c r="J67" s="185" t="s">
        <v>154</v>
      </c>
      <c r="K67" s="186"/>
      <c r="L67" s="185" t="s">
        <v>173</v>
      </c>
      <c r="M67" s="186"/>
      <c r="N67" s="185" t="s">
        <v>175</v>
      </c>
      <c r="O67" s="186"/>
    </row>
    <row r="68" spans="1:15" ht="13.5" customHeight="1" x14ac:dyDescent="0.25">
      <c r="B68" s="83" t="s">
        <v>17</v>
      </c>
      <c r="C68" s="83" t="s">
        <v>7</v>
      </c>
      <c r="D68" s="83" t="s">
        <v>17</v>
      </c>
      <c r="E68" s="83" t="s">
        <v>7</v>
      </c>
      <c r="F68" s="83" t="s">
        <v>17</v>
      </c>
      <c r="G68" s="83" t="s">
        <v>7</v>
      </c>
      <c r="H68" s="83" t="s">
        <v>17</v>
      </c>
      <c r="I68" s="83" t="s">
        <v>7</v>
      </c>
      <c r="J68" s="168" t="s">
        <v>17</v>
      </c>
      <c r="K68" s="164" t="s">
        <v>7</v>
      </c>
      <c r="L68" s="175" t="s">
        <v>17</v>
      </c>
      <c r="M68" s="175" t="s">
        <v>7</v>
      </c>
      <c r="N68" s="181" t="s">
        <v>176</v>
      </c>
      <c r="O68" s="181" t="s">
        <v>7</v>
      </c>
    </row>
    <row r="69" spans="1:15" ht="40.5" customHeight="1" x14ac:dyDescent="0.25">
      <c r="A69" s="60" t="s">
        <v>51</v>
      </c>
      <c r="B69" s="61">
        <f>B50+B51+B52</f>
        <v>3</v>
      </c>
      <c r="C69" s="62">
        <f>B69/B$72</f>
        <v>2.9126213592233011E-2</v>
      </c>
      <c r="D69" s="61">
        <f>D50+D51+D52</f>
        <v>9</v>
      </c>
      <c r="E69" s="62">
        <f>D69/D$72</f>
        <v>6.3380281690140844E-2</v>
      </c>
      <c r="F69" s="61">
        <f>F50+F51+F52</f>
        <v>4</v>
      </c>
      <c r="G69" s="62">
        <f>F69/F$72</f>
        <v>2.8776978417266189E-2</v>
      </c>
      <c r="H69" s="61">
        <f>H50+H51+H52</f>
        <v>13</v>
      </c>
      <c r="I69" s="62">
        <f>H69/H$72</f>
        <v>5.7522123893805309E-2</v>
      </c>
      <c r="J69" s="61">
        <v>11</v>
      </c>
      <c r="K69" s="62">
        <v>5.8823529411764705E-2</v>
      </c>
      <c r="L69" s="61">
        <v>32</v>
      </c>
      <c r="M69" s="62">
        <v>0.10847457627118644</v>
      </c>
      <c r="N69" s="61">
        <v>50</v>
      </c>
      <c r="O69" s="62">
        <v>0.16949152542372881</v>
      </c>
    </row>
    <row r="70" spans="1:15" ht="13.5" customHeight="1" x14ac:dyDescent="0.25">
      <c r="A70" s="26" t="s">
        <v>52</v>
      </c>
      <c r="B70" s="25">
        <f>B23</f>
        <v>30</v>
      </c>
      <c r="C70" s="21">
        <f>B70/B$72</f>
        <v>0.29126213592233008</v>
      </c>
      <c r="D70" s="25">
        <f>D23</f>
        <v>48</v>
      </c>
      <c r="E70" s="21">
        <f>D70/D$72</f>
        <v>0.3380281690140845</v>
      </c>
      <c r="F70" s="25">
        <f>F23</f>
        <v>40</v>
      </c>
      <c r="G70" s="21">
        <f>F70/F$72</f>
        <v>0.28776978417266186</v>
      </c>
      <c r="H70" s="25">
        <f>H23</f>
        <v>71</v>
      </c>
      <c r="I70" s="21">
        <f>H70/H$72</f>
        <v>0.31415929203539822</v>
      </c>
      <c r="J70" s="25">
        <v>57</v>
      </c>
      <c r="K70" s="21">
        <v>0.30481283422459893</v>
      </c>
      <c r="L70" s="25">
        <v>103</v>
      </c>
      <c r="M70" s="21">
        <v>0.34915254237288135</v>
      </c>
      <c r="N70" s="25">
        <v>114</v>
      </c>
      <c r="O70" s="21">
        <v>0.38644067796610171</v>
      </c>
    </row>
    <row r="71" spans="1:15" ht="13.5" customHeight="1" x14ac:dyDescent="0.25">
      <c r="A71" s="50" t="s">
        <v>53</v>
      </c>
      <c r="B71" s="25">
        <f>B22</f>
        <v>73</v>
      </c>
      <c r="C71" s="21">
        <f>B71/B$72</f>
        <v>0.70873786407766992</v>
      </c>
      <c r="D71" s="25">
        <f>D22</f>
        <v>94</v>
      </c>
      <c r="E71" s="21">
        <f>D71/D$72</f>
        <v>0.6619718309859155</v>
      </c>
      <c r="F71" s="25">
        <f>F22</f>
        <v>99</v>
      </c>
      <c r="G71" s="21">
        <f>F71/F$72</f>
        <v>0.71223021582733814</v>
      </c>
      <c r="H71" s="25">
        <f>H22</f>
        <v>155</v>
      </c>
      <c r="I71" s="21">
        <f>H71/H$72</f>
        <v>0.68584070796460173</v>
      </c>
      <c r="J71" s="25">
        <v>130</v>
      </c>
      <c r="K71" s="21">
        <v>0.69518716577540107</v>
      </c>
      <c r="L71" s="25">
        <v>192</v>
      </c>
      <c r="M71" s="21">
        <v>0.6508474576271186</v>
      </c>
      <c r="N71" s="25">
        <v>181</v>
      </c>
      <c r="O71" s="21">
        <v>0.61355932203389829</v>
      </c>
    </row>
    <row r="72" spans="1:15" ht="13.5" customHeight="1" x14ac:dyDescent="0.25">
      <c r="A72" s="46" t="s">
        <v>31</v>
      </c>
      <c r="B72" s="47">
        <f>B70+B71</f>
        <v>103</v>
      </c>
      <c r="C72" s="65"/>
      <c r="D72" s="47">
        <f>D70+D71</f>
        <v>142</v>
      </c>
      <c r="E72" s="65"/>
      <c r="F72" s="47">
        <f>F70+F71</f>
        <v>139</v>
      </c>
      <c r="G72" s="65"/>
      <c r="H72" s="47">
        <f>H70+H71</f>
        <v>226</v>
      </c>
      <c r="I72" s="65"/>
      <c r="J72" s="47">
        <v>187</v>
      </c>
      <c r="K72" s="65"/>
      <c r="L72" s="47">
        <v>295</v>
      </c>
      <c r="M72" s="65"/>
      <c r="N72" s="47">
        <v>295</v>
      </c>
      <c r="O72" s="65"/>
    </row>
    <row r="73" spans="1:15" ht="13.5" customHeight="1" x14ac:dyDescent="0.25"/>
    <row r="74" spans="1:15" ht="13.5" customHeight="1" x14ac:dyDescent="0.25"/>
    <row r="75" spans="1:15" ht="13.5" customHeight="1" x14ac:dyDescent="0.25">
      <c r="A75" s="3" t="s">
        <v>64</v>
      </c>
    </row>
    <row r="76" spans="1:15" ht="13.5" customHeight="1" x14ac:dyDescent="0.25"/>
    <row r="77" spans="1:15" ht="13.5" customHeight="1" x14ac:dyDescent="0.25">
      <c r="B77" s="184" t="s">
        <v>3</v>
      </c>
      <c r="C77" s="184"/>
      <c r="D77" s="185" t="s">
        <v>4</v>
      </c>
      <c r="E77" s="186"/>
      <c r="F77" s="185" t="s">
        <v>5</v>
      </c>
      <c r="G77" s="186"/>
      <c r="H77" s="185" t="s">
        <v>6</v>
      </c>
      <c r="I77" s="186"/>
      <c r="J77" s="185" t="s">
        <v>154</v>
      </c>
      <c r="K77" s="186"/>
      <c r="L77" s="185" t="s">
        <v>173</v>
      </c>
      <c r="M77" s="186"/>
      <c r="N77" s="185" t="s">
        <v>175</v>
      </c>
      <c r="O77" s="186"/>
    </row>
    <row r="78" spans="1:15" ht="13.5" customHeight="1" x14ac:dyDescent="0.25">
      <c r="B78" s="156" t="s">
        <v>17</v>
      </c>
      <c r="C78" s="156" t="s">
        <v>7</v>
      </c>
      <c r="D78" s="156" t="s">
        <v>17</v>
      </c>
      <c r="E78" s="156" t="s">
        <v>7</v>
      </c>
      <c r="F78" s="156" t="s">
        <v>17</v>
      </c>
      <c r="G78" s="156" t="s">
        <v>7</v>
      </c>
      <c r="H78" s="156" t="s">
        <v>17</v>
      </c>
      <c r="I78" s="83" t="s">
        <v>7</v>
      </c>
      <c r="J78" s="168" t="s">
        <v>17</v>
      </c>
      <c r="K78" s="164" t="s">
        <v>7</v>
      </c>
      <c r="L78" s="175" t="s">
        <v>17</v>
      </c>
      <c r="M78" s="175" t="s">
        <v>7</v>
      </c>
      <c r="N78" s="181" t="s">
        <v>176</v>
      </c>
      <c r="O78" s="181" t="s">
        <v>7</v>
      </c>
    </row>
    <row r="79" spans="1:15" ht="13.5" customHeight="1" x14ac:dyDescent="0.25">
      <c r="A79" s="24" t="s">
        <v>55</v>
      </c>
      <c r="B79" s="157">
        <v>22</v>
      </c>
      <c r="C79" s="34">
        <f>B79/B$82</f>
        <v>0.21359223300970873</v>
      </c>
      <c r="D79" s="157">
        <v>23</v>
      </c>
      <c r="E79" s="34">
        <f>D79/D$82</f>
        <v>0.1619718309859155</v>
      </c>
      <c r="F79" s="157">
        <v>21</v>
      </c>
      <c r="G79" s="34">
        <f>F79/F$82</f>
        <v>0.15107913669064749</v>
      </c>
      <c r="H79" s="157">
        <v>29</v>
      </c>
      <c r="I79" s="21">
        <f>H79/H$82</f>
        <v>0.12831858407079647</v>
      </c>
      <c r="J79" s="157">
        <v>46</v>
      </c>
      <c r="K79" s="21">
        <v>0.24598930481283424</v>
      </c>
      <c r="L79" s="157">
        <v>64</v>
      </c>
      <c r="M79" s="21">
        <v>0.21694915254237288</v>
      </c>
      <c r="N79" s="157">
        <v>44</v>
      </c>
      <c r="O79" s="21">
        <v>0.14915254237288136</v>
      </c>
    </row>
    <row r="80" spans="1:15" ht="13.5" customHeight="1" x14ac:dyDescent="0.25">
      <c r="A80" s="26" t="s">
        <v>56</v>
      </c>
      <c r="B80" s="157">
        <v>81</v>
      </c>
      <c r="C80" s="34">
        <f>B80/B$82</f>
        <v>0.78640776699029125</v>
      </c>
      <c r="D80" s="157">
        <v>117</v>
      </c>
      <c r="E80" s="34">
        <f>D80/D$82</f>
        <v>0.823943661971831</v>
      </c>
      <c r="F80" s="157">
        <v>118</v>
      </c>
      <c r="G80" s="34">
        <f>F80/F$82</f>
        <v>0.84892086330935257</v>
      </c>
      <c r="H80" s="157">
        <v>195</v>
      </c>
      <c r="I80" s="21">
        <f>H80/H$82</f>
        <v>0.86283185840707965</v>
      </c>
      <c r="J80" s="157">
        <v>139</v>
      </c>
      <c r="K80" s="21">
        <v>0.74331550802139035</v>
      </c>
      <c r="L80" s="157">
        <v>229</v>
      </c>
      <c r="M80" s="21">
        <v>0.77627118644067794</v>
      </c>
      <c r="N80" s="157">
        <v>251</v>
      </c>
      <c r="O80" s="21">
        <v>0.85084745762711866</v>
      </c>
    </row>
    <row r="81" spans="1:15" ht="13.5" customHeight="1" x14ac:dyDescent="0.25">
      <c r="A81" s="66" t="s">
        <v>57</v>
      </c>
      <c r="B81" s="25">
        <v>0</v>
      </c>
      <c r="C81" s="21">
        <f>B81/B$82</f>
        <v>0</v>
      </c>
      <c r="D81" s="25">
        <v>2</v>
      </c>
      <c r="E81" s="21">
        <f>D81/D$82</f>
        <v>1.4084507042253521E-2</v>
      </c>
      <c r="F81" s="25">
        <v>0</v>
      </c>
      <c r="G81" s="21">
        <f>F81/F$82</f>
        <v>0</v>
      </c>
      <c r="H81" s="25">
        <v>2</v>
      </c>
      <c r="I81" s="21">
        <f>H81/H$82</f>
        <v>8.8495575221238937E-3</v>
      </c>
      <c r="J81" s="25">
        <v>2</v>
      </c>
      <c r="K81" s="21">
        <v>1.06951871657754E-2</v>
      </c>
      <c r="L81" s="25">
        <v>2</v>
      </c>
      <c r="M81" s="21">
        <v>6.7796610169491523E-3</v>
      </c>
      <c r="N81" s="25">
        <v>0</v>
      </c>
      <c r="O81" s="21">
        <v>0</v>
      </c>
    </row>
    <row r="82" spans="1:15" ht="13.5" customHeight="1" x14ac:dyDescent="0.25">
      <c r="A82" s="46" t="s">
        <v>13</v>
      </c>
      <c r="B82" s="47">
        <f>SUM(B79:B81)</f>
        <v>103</v>
      </c>
      <c r="C82" s="48"/>
      <c r="D82" s="47">
        <f>SUM(D79:D81)</f>
        <v>142</v>
      </c>
      <c r="E82" s="48"/>
      <c r="F82" s="47">
        <f>SUM(F79:F81)</f>
        <v>139</v>
      </c>
      <c r="G82" s="48"/>
      <c r="H82" s="47">
        <f>SUM(H79:H81)</f>
        <v>226</v>
      </c>
      <c r="I82" s="48"/>
      <c r="J82" s="47">
        <v>187</v>
      </c>
      <c r="K82" s="48"/>
      <c r="L82" s="47">
        <v>295</v>
      </c>
      <c r="M82" s="48"/>
      <c r="N82" s="47">
        <v>295</v>
      </c>
      <c r="O82" s="48"/>
    </row>
    <row r="83" spans="1:15" ht="13.5" customHeight="1" x14ac:dyDescent="0.25"/>
    <row r="84" spans="1:15" ht="13.5" customHeight="1" x14ac:dyDescent="0.25"/>
  </sheetData>
  <mergeCells count="42">
    <mergeCell ref="B67:C67"/>
    <mergeCell ref="D67:E67"/>
    <mergeCell ref="F67:G67"/>
    <mergeCell ref="H67:I67"/>
    <mergeCell ref="B77:C77"/>
    <mergeCell ref="D77:E77"/>
    <mergeCell ref="F77:G77"/>
    <mergeCell ref="H77:I77"/>
    <mergeCell ref="B29:C29"/>
    <mergeCell ref="D29:E29"/>
    <mergeCell ref="F29:G29"/>
    <mergeCell ref="H29:I29"/>
    <mergeCell ref="B48:C48"/>
    <mergeCell ref="D48:E48"/>
    <mergeCell ref="F48:G48"/>
    <mergeCell ref="H48:I48"/>
    <mergeCell ref="B20:C20"/>
    <mergeCell ref="D20:E20"/>
    <mergeCell ref="F20:G20"/>
    <mergeCell ref="H20:I20"/>
    <mergeCell ref="B6:C6"/>
    <mergeCell ref="D6:E6"/>
    <mergeCell ref="F6:G6"/>
    <mergeCell ref="H6:I6"/>
    <mergeCell ref="N6:O6"/>
    <mergeCell ref="J6:K6"/>
    <mergeCell ref="L6:M6"/>
    <mergeCell ref="J20:K20"/>
    <mergeCell ref="L20:M20"/>
    <mergeCell ref="N20:O20"/>
    <mergeCell ref="N67:O67"/>
    <mergeCell ref="N77:O77"/>
    <mergeCell ref="J29:K29"/>
    <mergeCell ref="J48:K48"/>
    <mergeCell ref="J67:K67"/>
    <mergeCell ref="J77:K77"/>
    <mergeCell ref="L29:M29"/>
    <mergeCell ref="L48:M48"/>
    <mergeCell ref="L67:M67"/>
    <mergeCell ref="L77:M77"/>
    <mergeCell ref="N29:O29"/>
    <mergeCell ref="N48:O4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0"/>
  <sheetViews>
    <sheetView workbookViewId="0">
      <selection activeCell="N87" sqref="N87:O92"/>
    </sheetView>
  </sheetViews>
  <sheetFormatPr defaultRowHeight="15" x14ac:dyDescent="0.25"/>
  <cols>
    <col min="1" max="1" width="21.453125" style="2" customWidth="1"/>
    <col min="2" max="5" width="8.54296875" customWidth="1"/>
    <col min="9" max="9" width="8.90625" customWidth="1"/>
    <col min="10" max="10" width="8.54296875" customWidth="1"/>
    <col min="11" max="11" width="8.54296875" style="73" customWidth="1"/>
    <col min="12" max="17" width="8.90625" style="73"/>
    <col min="257" max="257" width="21.453125" customWidth="1"/>
    <col min="258" max="261" width="8.54296875" customWidth="1"/>
    <col min="265" max="265" width="8.90625" customWidth="1"/>
    <col min="266" max="266" width="11.36328125" customWidth="1"/>
    <col min="513" max="513" width="21.453125" customWidth="1"/>
    <col min="514" max="517" width="8.54296875" customWidth="1"/>
    <col min="521" max="521" width="8.90625" customWidth="1"/>
    <col min="522" max="522" width="11.36328125" customWidth="1"/>
    <col min="769" max="769" width="21.453125" customWidth="1"/>
    <col min="770" max="773" width="8.54296875" customWidth="1"/>
    <col min="777" max="777" width="8.90625" customWidth="1"/>
    <col min="778" max="778" width="11.36328125" customWidth="1"/>
    <col min="1025" max="1025" width="21.453125" customWidth="1"/>
    <col min="1026" max="1029" width="8.54296875" customWidth="1"/>
    <col min="1033" max="1033" width="8.90625" customWidth="1"/>
    <col min="1034" max="1034" width="11.36328125" customWidth="1"/>
    <col min="1281" max="1281" width="21.453125" customWidth="1"/>
    <col min="1282" max="1285" width="8.54296875" customWidth="1"/>
    <col min="1289" max="1289" width="8.90625" customWidth="1"/>
    <col min="1290" max="1290" width="11.36328125" customWidth="1"/>
    <col min="1537" max="1537" width="21.453125" customWidth="1"/>
    <col min="1538" max="1541" width="8.54296875" customWidth="1"/>
    <col min="1545" max="1545" width="8.90625" customWidth="1"/>
    <col min="1546" max="1546" width="11.36328125" customWidth="1"/>
    <col min="1793" max="1793" width="21.453125" customWidth="1"/>
    <col min="1794" max="1797" width="8.54296875" customWidth="1"/>
    <col min="1801" max="1801" width="8.90625" customWidth="1"/>
    <col min="1802" max="1802" width="11.36328125" customWidth="1"/>
    <col min="2049" max="2049" width="21.453125" customWidth="1"/>
    <col min="2050" max="2053" width="8.54296875" customWidth="1"/>
    <col min="2057" max="2057" width="8.90625" customWidth="1"/>
    <col min="2058" max="2058" width="11.36328125" customWidth="1"/>
    <col min="2305" max="2305" width="21.453125" customWidth="1"/>
    <col min="2306" max="2309" width="8.54296875" customWidth="1"/>
    <col min="2313" max="2313" width="8.90625" customWidth="1"/>
    <col min="2314" max="2314" width="11.36328125" customWidth="1"/>
    <col min="2561" max="2561" width="21.453125" customWidth="1"/>
    <col min="2562" max="2565" width="8.54296875" customWidth="1"/>
    <col min="2569" max="2569" width="8.90625" customWidth="1"/>
    <col min="2570" max="2570" width="11.36328125" customWidth="1"/>
    <col min="2817" max="2817" width="21.453125" customWidth="1"/>
    <col min="2818" max="2821" width="8.54296875" customWidth="1"/>
    <col min="2825" max="2825" width="8.90625" customWidth="1"/>
    <col min="2826" max="2826" width="11.36328125" customWidth="1"/>
    <col min="3073" max="3073" width="21.453125" customWidth="1"/>
    <col min="3074" max="3077" width="8.54296875" customWidth="1"/>
    <col min="3081" max="3081" width="8.90625" customWidth="1"/>
    <col min="3082" max="3082" width="11.36328125" customWidth="1"/>
    <col min="3329" max="3329" width="21.453125" customWidth="1"/>
    <col min="3330" max="3333" width="8.54296875" customWidth="1"/>
    <col min="3337" max="3337" width="8.90625" customWidth="1"/>
    <col min="3338" max="3338" width="11.36328125" customWidth="1"/>
    <col min="3585" max="3585" width="21.453125" customWidth="1"/>
    <col min="3586" max="3589" width="8.54296875" customWidth="1"/>
    <col min="3593" max="3593" width="8.90625" customWidth="1"/>
    <col min="3594" max="3594" width="11.36328125" customWidth="1"/>
    <col min="3841" max="3841" width="21.453125" customWidth="1"/>
    <col min="3842" max="3845" width="8.54296875" customWidth="1"/>
    <col min="3849" max="3849" width="8.90625" customWidth="1"/>
    <col min="3850" max="3850" width="11.36328125" customWidth="1"/>
    <col min="4097" max="4097" width="21.453125" customWidth="1"/>
    <col min="4098" max="4101" width="8.54296875" customWidth="1"/>
    <col min="4105" max="4105" width="8.90625" customWidth="1"/>
    <col min="4106" max="4106" width="11.36328125" customWidth="1"/>
    <col min="4353" max="4353" width="21.453125" customWidth="1"/>
    <col min="4354" max="4357" width="8.54296875" customWidth="1"/>
    <col min="4361" max="4361" width="8.90625" customWidth="1"/>
    <col min="4362" max="4362" width="11.36328125" customWidth="1"/>
    <col min="4609" max="4609" width="21.453125" customWidth="1"/>
    <col min="4610" max="4613" width="8.54296875" customWidth="1"/>
    <col min="4617" max="4617" width="8.90625" customWidth="1"/>
    <col min="4618" max="4618" width="11.36328125" customWidth="1"/>
    <col min="4865" max="4865" width="21.453125" customWidth="1"/>
    <col min="4866" max="4869" width="8.54296875" customWidth="1"/>
    <col min="4873" max="4873" width="8.90625" customWidth="1"/>
    <col min="4874" max="4874" width="11.36328125" customWidth="1"/>
    <col min="5121" max="5121" width="21.453125" customWidth="1"/>
    <col min="5122" max="5125" width="8.54296875" customWidth="1"/>
    <col min="5129" max="5129" width="8.90625" customWidth="1"/>
    <col min="5130" max="5130" width="11.36328125" customWidth="1"/>
    <col min="5377" max="5377" width="21.453125" customWidth="1"/>
    <col min="5378" max="5381" width="8.54296875" customWidth="1"/>
    <col min="5385" max="5385" width="8.90625" customWidth="1"/>
    <col min="5386" max="5386" width="11.36328125" customWidth="1"/>
    <col min="5633" max="5633" width="21.453125" customWidth="1"/>
    <col min="5634" max="5637" width="8.54296875" customWidth="1"/>
    <col min="5641" max="5641" width="8.90625" customWidth="1"/>
    <col min="5642" max="5642" width="11.36328125" customWidth="1"/>
    <col min="5889" max="5889" width="21.453125" customWidth="1"/>
    <col min="5890" max="5893" width="8.54296875" customWidth="1"/>
    <col min="5897" max="5897" width="8.90625" customWidth="1"/>
    <col min="5898" max="5898" width="11.36328125" customWidth="1"/>
    <col min="6145" max="6145" width="21.453125" customWidth="1"/>
    <col min="6146" max="6149" width="8.54296875" customWidth="1"/>
    <col min="6153" max="6153" width="8.90625" customWidth="1"/>
    <col min="6154" max="6154" width="11.36328125" customWidth="1"/>
    <col min="6401" max="6401" width="21.453125" customWidth="1"/>
    <col min="6402" max="6405" width="8.54296875" customWidth="1"/>
    <col min="6409" max="6409" width="8.90625" customWidth="1"/>
    <col min="6410" max="6410" width="11.36328125" customWidth="1"/>
    <col min="6657" max="6657" width="21.453125" customWidth="1"/>
    <col min="6658" max="6661" width="8.54296875" customWidth="1"/>
    <col min="6665" max="6665" width="8.90625" customWidth="1"/>
    <col min="6666" max="6666" width="11.36328125" customWidth="1"/>
    <col min="6913" max="6913" width="21.453125" customWidth="1"/>
    <col min="6914" max="6917" width="8.54296875" customWidth="1"/>
    <col min="6921" max="6921" width="8.90625" customWidth="1"/>
    <col min="6922" max="6922" width="11.36328125" customWidth="1"/>
    <col min="7169" max="7169" width="21.453125" customWidth="1"/>
    <col min="7170" max="7173" width="8.54296875" customWidth="1"/>
    <col min="7177" max="7177" width="8.90625" customWidth="1"/>
    <col min="7178" max="7178" width="11.36328125" customWidth="1"/>
    <col min="7425" max="7425" width="21.453125" customWidth="1"/>
    <col min="7426" max="7429" width="8.54296875" customWidth="1"/>
    <col min="7433" max="7433" width="8.90625" customWidth="1"/>
    <col min="7434" max="7434" width="11.36328125" customWidth="1"/>
    <col min="7681" max="7681" width="21.453125" customWidth="1"/>
    <col min="7682" max="7685" width="8.54296875" customWidth="1"/>
    <col min="7689" max="7689" width="8.90625" customWidth="1"/>
    <col min="7690" max="7690" width="11.36328125" customWidth="1"/>
    <col min="7937" max="7937" width="21.453125" customWidth="1"/>
    <col min="7938" max="7941" width="8.54296875" customWidth="1"/>
    <col min="7945" max="7945" width="8.90625" customWidth="1"/>
    <col min="7946" max="7946" width="11.36328125" customWidth="1"/>
    <col min="8193" max="8193" width="21.453125" customWidth="1"/>
    <col min="8194" max="8197" width="8.54296875" customWidth="1"/>
    <col min="8201" max="8201" width="8.90625" customWidth="1"/>
    <col min="8202" max="8202" width="11.36328125" customWidth="1"/>
    <col min="8449" max="8449" width="21.453125" customWidth="1"/>
    <col min="8450" max="8453" width="8.54296875" customWidth="1"/>
    <col min="8457" max="8457" width="8.90625" customWidth="1"/>
    <col min="8458" max="8458" width="11.36328125" customWidth="1"/>
    <col min="8705" max="8705" width="21.453125" customWidth="1"/>
    <col min="8706" max="8709" width="8.54296875" customWidth="1"/>
    <col min="8713" max="8713" width="8.90625" customWidth="1"/>
    <col min="8714" max="8714" width="11.36328125" customWidth="1"/>
    <col min="8961" max="8961" width="21.453125" customWidth="1"/>
    <col min="8962" max="8965" width="8.54296875" customWidth="1"/>
    <col min="8969" max="8969" width="8.90625" customWidth="1"/>
    <col min="8970" max="8970" width="11.36328125" customWidth="1"/>
    <col min="9217" max="9217" width="21.453125" customWidth="1"/>
    <col min="9218" max="9221" width="8.54296875" customWidth="1"/>
    <col min="9225" max="9225" width="8.90625" customWidth="1"/>
    <col min="9226" max="9226" width="11.36328125" customWidth="1"/>
    <col min="9473" max="9473" width="21.453125" customWidth="1"/>
    <col min="9474" max="9477" width="8.54296875" customWidth="1"/>
    <col min="9481" max="9481" width="8.90625" customWidth="1"/>
    <col min="9482" max="9482" width="11.36328125" customWidth="1"/>
    <col min="9729" max="9729" width="21.453125" customWidth="1"/>
    <col min="9730" max="9733" width="8.54296875" customWidth="1"/>
    <col min="9737" max="9737" width="8.90625" customWidth="1"/>
    <col min="9738" max="9738" width="11.36328125" customWidth="1"/>
    <col min="9985" max="9985" width="21.453125" customWidth="1"/>
    <col min="9986" max="9989" width="8.54296875" customWidth="1"/>
    <col min="9993" max="9993" width="8.90625" customWidth="1"/>
    <col min="9994" max="9994" width="11.36328125" customWidth="1"/>
    <col min="10241" max="10241" width="21.453125" customWidth="1"/>
    <col min="10242" max="10245" width="8.54296875" customWidth="1"/>
    <col min="10249" max="10249" width="8.90625" customWidth="1"/>
    <col min="10250" max="10250" width="11.36328125" customWidth="1"/>
    <col min="10497" max="10497" width="21.453125" customWidth="1"/>
    <col min="10498" max="10501" width="8.54296875" customWidth="1"/>
    <col min="10505" max="10505" width="8.90625" customWidth="1"/>
    <col min="10506" max="10506" width="11.36328125" customWidth="1"/>
    <col min="10753" max="10753" width="21.453125" customWidth="1"/>
    <col min="10754" max="10757" width="8.54296875" customWidth="1"/>
    <col min="10761" max="10761" width="8.90625" customWidth="1"/>
    <col min="10762" max="10762" width="11.36328125" customWidth="1"/>
    <col min="11009" max="11009" width="21.453125" customWidth="1"/>
    <col min="11010" max="11013" width="8.54296875" customWidth="1"/>
    <col min="11017" max="11017" width="8.90625" customWidth="1"/>
    <col min="11018" max="11018" width="11.36328125" customWidth="1"/>
    <col min="11265" max="11265" width="21.453125" customWidth="1"/>
    <col min="11266" max="11269" width="8.54296875" customWidth="1"/>
    <col min="11273" max="11273" width="8.90625" customWidth="1"/>
    <col min="11274" max="11274" width="11.36328125" customWidth="1"/>
    <col min="11521" max="11521" width="21.453125" customWidth="1"/>
    <col min="11522" max="11525" width="8.54296875" customWidth="1"/>
    <col min="11529" max="11529" width="8.90625" customWidth="1"/>
    <col min="11530" max="11530" width="11.36328125" customWidth="1"/>
    <col min="11777" max="11777" width="21.453125" customWidth="1"/>
    <col min="11778" max="11781" width="8.54296875" customWidth="1"/>
    <col min="11785" max="11785" width="8.90625" customWidth="1"/>
    <col min="11786" max="11786" width="11.36328125" customWidth="1"/>
    <col min="12033" max="12033" width="21.453125" customWidth="1"/>
    <col min="12034" max="12037" width="8.54296875" customWidth="1"/>
    <col min="12041" max="12041" width="8.90625" customWidth="1"/>
    <col min="12042" max="12042" width="11.36328125" customWidth="1"/>
    <col min="12289" max="12289" width="21.453125" customWidth="1"/>
    <col min="12290" max="12293" width="8.54296875" customWidth="1"/>
    <col min="12297" max="12297" width="8.90625" customWidth="1"/>
    <col min="12298" max="12298" width="11.36328125" customWidth="1"/>
    <col min="12545" max="12545" width="21.453125" customWidth="1"/>
    <col min="12546" max="12549" width="8.54296875" customWidth="1"/>
    <col min="12553" max="12553" width="8.90625" customWidth="1"/>
    <col min="12554" max="12554" width="11.36328125" customWidth="1"/>
    <col min="12801" max="12801" width="21.453125" customWidth="1"/>
    <col min="12802" max="12805" width="8.54296875" customWidth="1"/>
    <col min="12809" max="12809" width="8.90625" customWidth="1"/>
    <col min="12810" max="12810" width="11.36328125" customWidth="1"/>
    <col min="13057" max="13057" width="21.453125" customWidth="1"/>
    <col min="13058" max="13061" width="8.54296875" customWidth="1"/>
    <col min="13065" max="13065" width="8.90625" customWidth="1"/>
    <col min="13066" max="13066" width="11.36328125" customWidth="1"/>
    <col min="13313" max="13313" width="21.453125" customWidth="1"/>
    <col min="13314" max="13317" width="8.54296875" customWidth="1"/>
    <col min="13321" max="13321" width="8.90625" customWidth="1"/>
    <col min="13322" max="13322" width="11.36328125" customWidth="1"/>
    <col min="13569" max="13569" width="21.453125" customWidth="1"/>
    <col min="13570" max="13573" width="8.54296875" customWidth="1"/>
    <col min="13577" max="13577" width="8.90625" customWidth="1"/>
    <col min="13578" max="13578" width="11.36328125" customWidth="1"/>
    <col min="13825" max="13825" width="21.453125" customWidth="1"/>
    <col min="13826" max="13829" width="8.54296875" customWidth="1"/>
    <col min="13833" max="13833" width="8.90625" customWidth="1"/>
    <col min="13834" max="13834" width="11.36328125" customWidth="1"/>
    <col min="14081" max="14081" width="21.453125" customWidth="1"/>
    <col min="14082" max="14085" width="8.54296875" customWidth="1"/>
    <col min="14089" max="14089" width="8.90625" customWidth="1"/>
    <col min="14090" max="14090" width="11.36328125" customWidth="1"/>
    <col min="14337" max="14337" width="21.453125" customWidth="1"/>
    <col min="14338" max="14341" width="8.54296875" customWidth="1"/>
    <col min="14345" max="14345" width="8.90625" customWidth="1"/>
    <col min="14346" max="14346" width="11.36328125" customWidth="1"/>
    <col min="14593" max="14593" width="21.453125" customWidth="1"/>
    <col min="14594" max="14597" width="8.54296875" customWidth="1"/>
    <col min="14601" max="14601" width="8.90625" customWidth="1"/>
    <col min="14602" max="14602" width="11.36328125" customWidth="1"/>
    <col min="14849" max="14849" width="21.453125" customWidth="1"/>
    <col min="14850" max="14853" width="8.54296875" customWidth="1"/>
    <col min="14857" max="14857" width="8.90625" customWidth="1"/>
    <col min="14858" max="14858" width="11.36328125" customWidth="1"/>
    <col min="15105" max="15105" width="21.453125" customWidth="1"/>
    <col min="15106" max="15109" width="8.54296875" customWidth="1"/>
    <col min="15113" max="15113" width="8.90625" customWidth="1"/>
    <col min="15114" max="15114" width="11.36328125" customWidth="1"/>
    <col min="15361" max="15361" width="21.453125" customWidth="1"/>
    <col min="15362" max="15365" width="8.54296875" customWidth="1"/>
    <col min="15369" max="15369" width="8.90625" customWidth="1"/>
    <col min="15370" max="15370" width="11.36328125" customWidth="1"/>
    <col min="15617" max="15617" width="21.453125" customWidth="1"/>
    <col min="15618" max="15621" width="8.54296875" customWidth="1"/>
    <col min="15625" max="15625" width="8.90625" customWidth="1"/>
    <col min="15626" max="15626" width="11.36328125" customWidth="1"/>
    <col min="15873" max="15873" width="21.453125" customWidth="1"/>
    <col min="15874" max="15877" width="8.54296875" customWidth="1"/>
    <col min="15881" max="15881" width="8.90625" customWidth="1"/>
    <col min="15882" max="15882" width="11.36328125" customWidth="1"/>
    <col min="16129" max="16129" width="21.453125" customWidth="1"/>
    <col min="16130" max="16133" width="8.54296875" customWidth="1"/>
    <col min="16137" max="16137" width="8.90625" customWidth="1"/>
    <col min="16138" max="16138" width="11.36328125" customWidth="1"/>
  </cols>
  <sheetData>
    <row r="2" spans="1:16" ht="15.6" x14ac:dyDescent="0.25">
      <c r="A2" s="1" t="s">
        <v>70</v>
      </c>
    </row>
    <row r="3" spans="1:16" ht="13.5" customHeight="1" x14ac:dyDescent="0.25"/>
    <row r="4" spans="1:16" ht="13.5" customHeight="1" x14ac:dyDescent="0.25">
      <c r="A4" s="3" t="s">
        <v>1</v>
      </c>
    </row>
    <row r="5" spans="1:16" ht="13.5" customHeight="1" x14ac:dyDescent="0.25">
      <c r="A5" s="3"/>
    </row>
    <row r="6" spans="1:16" ht="13.5" customHeight="1" x14ac:dyDescent="0.25">
      <c r="A6" s="4"/>
      <c r="B6" s="184" t="s">
        <v>3</v>
      </c>
      <c r="C6" s="184"/>
      <c r="D6" s="185" t="s">
        <v>4</v>
      </c>
      <c r="E6" s="186"/>
      <c r="F6" s="185" t="s">
        <v>5</v>
      </c>
      <c r="G6" s="186"/>
      <c r="H6" s="185" t="s">
        <v>6</v>
      </c>
      <c r="I6" s="186"/>
      <c r="J6" s="185" t="s">
        <v>154</v>
      </c>
      <c r="K6" s="186"/>
      <c r="L6" s="185" t="s">
        <v>173</v>
      </c>
      <c r="M6" s="186"/>
      <c r="N6" s="185" t="s">
        <v>175</v>
      </c>
      <c r="O6" s="186"/>
    </row>
    <row r="7" spans="1:16" ht="13.5" customHeight="1" x14ac:dyDescent="0.25">
      <c r="A7" s="5"/>
      <c r="B7" s="168" t="s">
        <v>17</v>
      </c>
      <c r="C7" s="168" t="s">
        <v>7</v>
      </c>
      <c r="D7" s="168" t="s">
        <v>17</v>
      </c>
      <c r="E7" s="168" t="s">
        <v>7</v>
      </c>
      <c r="F7" s="168" t="s">
        <v>17</v>
      </c>
      <c r="G7" s="168" t="s">
        <v>7</v>
      </c>
      <c r="H7" s="168" t="s">
        <v>17</v>
      </c>
      <c r="I7" s="168" t="s">
        <v>7</v>
      </c>
      <c r="J7" s="168" t="s">
        <v>17</v>
      </c>
      <c r="K7" s="168" t="s">
        <v>7</v>
      </c>
      <c r="L7" s="175" t="s">
        <v>17</v>
      </c>
      <c r="M7" s="175" t="s">
        <v>7</v>
      </c>
      <c r="N7" s="181" t="s">
        <v>176</v>
      </c>
      <c r="O7" s="181" t="s">
        <v>7</v>
      </c>
    </row>
    <row r="8" spans="1:16" ht="13.5" customHeight="1" x14ac:dyDescent="0.25">
      <c r="A8" s="6" t="s">
        <v>8</v>
      </c>
      <c r="B8" s="7">
        <v>179</v>
      </c>
      <c r="C8" s="8">
        <f>B8/B$13</f>
        <v>0.62152777777777779</v>
      </c>
      <c r="D8" s="7">
        <v>162</v>
      </c>
      <c r="E8" s="8">
        <f>D8/D$13</f>
        <v>0.61832061068702293</v>
      </c>
      <c r="F8" s="7">
        <v>154</v>
      </c>
      <c r="G8" s="8">
        <f>F8/F$13</f>
        <v>0.66956521739130437</v>
      </c>
      <c r="H8" s="7">
        <v>158</v>
      </c>
      <c r="I8" s="8">
        <f>H8/H$13</f>
        <v>0.65833333333333333</v>
      </c>
      <c r="J8" s="7">
        <v>157</v>
      </c>
      <c r="K8" s="8">
        <v>0.62549800796812749</v>
      </c>
      <c r="L8" s="7">
        <v>145</v>
      </c>
      <c r="M8" s="8">
        <v>0.67129629629629628</v>
      </c>
      <c r="N8" s="7">
        <v>136</v>
      </c>
      <c r="O8" s="8">
        <v>0.68</v>
      </c>
    </row>
    <row r="9" spans="1:16" ht="13.5" customHeight="1" x14ac:dyDescent="0.25">
      <c r="A9" s="9" t="s">
        <v>9</v>
      </c>
      <c r="B9" s="7">
        <v>102</v>
      </c>
      <c r="C9" s="8">
        <f>B9/B$13</f>
        <v>0.35416666666666669</v>
      </c>
      <c r="D9" s="7">
        <v>77</v>
      </c>
      <c r="E9" s="8">
        <f>D9/D$13</f>
        <v>0.29389312977099236</v>
      </c>
      <c r="F9" s="7">
        <v>62</v>
      </c>
      <c r="G9" s="8">
        <f>F9/F$13</f>
        <v>0.26956521739130435</v>
      </c>
      <c r="H9" s="7">
        <v>60</v>
      </c>
      <c r="I9" s="8">
        <f>H9/H$13</f>
        <v>0.25</v>
      </c>
      <c r="J9" s="7">
        <v>81</v>
      </c>
      <c r="K9" s="8">
        <v>0.32270916334661354</v>
      </c>
      <c r="L9" s="7">
        <v>47</v>
      </c>
      <c r="M9" s="8">
        <v>0.21759259259259259</v>
      </c>
      <c r="N9" s="7">
        <v>56</v>
      </c>
      <c r="O9" s="8">
        <v>0.28000000000000003</v>
      </c>
    </row>
    <row r="10" spans="1:16" ht="13.5" customHeight="1" x14ac:dyDescent="0.25">
      <c r="A10" s="9" t="s">
        <v>10</v>
      </c>
      <c r="B10" s="7">
        <v>0</v>
      </c>
      <c r="C10" s="8">
        <f>B10/B$13</f>
        <v>0</v>
      </c>
      <c r="D10" s="7">
        <v>0</v>
      </c>
      <c r="E10" s="8">
        <f>D10/D$13</f>
        <v>0</v>
      </c>
      <c r="F10" s="7">
        <v>2</v>
      </c>
      <c r="G10" s="8">
        <f>F10/F$13</f>
        <v>8.6956521739130436E-3</v>
      </c>
      <c r="H10" s="7">
        <v>0</v>
      </c>
      <c r="I10" s="8">
        <f>H10/H$13</f>
        <v>0</v>
      </c>
      <c r="J10" s="7">
        <v>2</v>
      </c>
      <c r="K10" s="8">
        <v>7.9681274900398405E-3</v>
      </c>
      <c r="L10" s="7">
        <v>0</v>
      </c>
      <c r="M10" s="8">
        <v>0</v>
      </c>
      <c r="N10" s="7">
        <v>1</v>
      </c>
      <c r="O10" s="8">
        <v>5.0000000000000001E-3</v>
      </c>
    </row>
    <row r="11" spans="1:16" ht="13.5" customHeight="1" x14ac:dyDescent="0.25">
      <c r="A11" s="9" t="s">
        <v>11</v>
      </c>
      <c r="B11" s="7">
        <v>5</v>
      </c>
      <c r="C11" s="8">
        <f>B11/B$13</f>
        <v>1.7361111111111112E-2</v>
      </c>
      <c r="D11" s="7">
        <v>15</v>
      </c>
      <c r="E11" s="8">
        <f>D11/D$13</f>
        <v>5.7251908396946563E-2</v>
      </c>
      <c r="F11" s="7">
        <v>12</v>
      </c>
      <c r="G11" s="8">
        <f>F11/F$13</f>
        <v>5.2173913043478258E-2</v>
      </c>
      <c r="H11" s="7">
        <v>22</v>
      </c>
      <c r="I11" s="8">
        <f>H11/H$13</f>
        <v>9.166666666666666E-2</v>
      </c>
      <c r="J11" s="7">
        <v>11</v>
      </c>
      <c r="K11" s="8">
        <v>4.3824701195219126E-2</v>
      </c>
      <c r="L11" s="7">
        <v>24</v>
      </c>
      <c r="M11" s="8">
        <v>0.1111111111111111</v>
      </c>
      <c r="N11" s="7">
        <v>7</v>
      </c>
      <c r="O11" s="8">
        <v>3.5000000000000003E-2</v>
      </c>
    </row>
    <row r="12" spans="1:16" ht="13.5" customHeight="1" thickBot="1" x14ac:dyDescent="0.3">
      <c r="A12" s="9" t="s">
        <v>12</v>
      </c>
      <c r="B12" s="7">
        <v>2</v>
      </c>
      <c r="C12" s="8">
        <f>B12/B$13</f>
        <v>6.9444444444444441E-3</v>
      </c>
      <c r="D12" s="7">
        <v>8</v>
      </c>
      <c r="E12" s="8">
        <f>D12/D$13</f>
        <v>3.0534351145038167E-2</v>
      </c>
      <c r="F12" s="7">
        <v>0</v>
      </c>
      <c r="G12" s="8">
        <f>F12/F$13</f>
        <v>0</v>
      </c>
      <c r="H12" s="7">
        <v>0</v>
      </c>
      <c r="I12" s="8">
        <f>H12/H$13</f>
        <v>0</v>
      </c>
      <c r="J12" s="7">
        <v>0</v>
      </c>
      <c r="K12" s="8">
        <v>0</v>
      </c>
      <c r="L12" s="7">
        <v>0</v>
      </c>
      <c r="M12" s="8">
        <v>0</v>
      </c>
      <c r="N12" s="7">
        <v>0</v>
      </c>
      <c r="O12" s="8">
        <v>0</v>
      </c>
    </row>
    <row r="13" spans="1:16" ht="13.5" customHeight="1" thickTop="1" thickBot="1" x14ac:dyDescent="0.3">
      <c r="A13" s="10" t="s">
        <v>13</v>
      </c>
      <c r="B13" s="11">
        <f>SUM(B8:B12)</f>
        <v>288</v>
      </c>
      <c r="C13" s="12"/>
      <c r="D13" s="11">
        <f>SUM(D8:D12)</f>
        <v>262</v>
      </c>
      <c r="E13" s="12"/>
      <c r="F13" s="11">
        <f>SUM(F8:F12)</f>
        <v>230</v>
      </c>
      <c r="G13" s="12"/>
      <c r="H13" s="11">
        <f>SUM(H8:H12)</f>
        <v>240</v>
      </c>
      <c r="I13" s="12"/>
      <c r="J13" s="11">
        <v>251</v>
      </c>
      <c r="K13" s="12"/>
      <c r="L13" s="11">
        <v>216</v>
      </c>
      <c r="M13" s="12"/>
      <c r="N13" s="11">
        <v>200</v>
      </c>
      <c r="O13" s="12"/>
    </row>
    <row r="14" spans="1:16" ht="13.5" customHeight="1" thickTop="1" x14ac:dyDescent="0.25">
      <c r="A14" s="3"/>
      <c r="K14"/>
      <c r="L14"/>
      <c r="M14"/>
      <c r="N14"/>
      <c r="O14"/>
      <c r="P14" s="76"/>
    </row>
    <row r="15" spans="1:16" ht="13.5" customHeight="1" x14ac:dyDescent="0.25">
      <c r="A15" s="19" t="s">
        <v>14</v>
      </c>
      <c r="K15"/>
      <c r="L15"/>
      <c r="M15"/>
      <c r="N15"/>
      <c r="O15"/>
    </row>
    <row r="16" spans="1:16" ht="13.5" customHeight="1" x14ac:dyDescent="0.25">
      <c r="A16" s="19"/>
      <c r="K16"/>
      <c r="L16"/>
      <c r="M16"/>
      <c r="N16"/>
      <c r="O16"/>
    </row>
    <row r="17" spans="1:15" ht="13.5" customHeight="1" x14ac:dyDescent="0.25">
      <c r="K17"/>
      <c r="L17"/>
      <c r="M17"/>
      <c r="N17"/>
      <c r="O17"/>
    </row>
    <row r="18" spans="1:15" ht="13.5" customHeight="1" x14ac:dyDescent="0.25">
      <c r="A18" s="3" t="s">
        <v>16</v>
      </c>
      <c r="K18"/>
      <c r="L18"/>
      <c r="M18"/>
      <c r="N18"/>
      <c r="O18"/>
    </row>
    <row r="19" spans="1:15" ht="13.5" customHeight="1" x14ac:dyDescent="0.25">
      <c r="K19"/>
      <c r="L19"/>
      <c r="M19"/>
      <c r="N19"/>
      <c r="O19"/>
    </row>
    <row r="20" spans="1:15" ht="13.5" customHeight="1" x14ac:dyDescent="0.25">
      <c r="B20" s="184" t="s">
        <v>3</v>
      </c>
      <c r="C20" s="184"/>
      <c r="D20" s="185" t="s">
        <v>4</v>
      </c>
      <c r="E20" s="186"/>
      <c r="F20" s="185" t="s">
        <v>5</v>
      </c>
      <c r="G20" s="186"/>
      <c r="H20" s="185" t="s">
        <v>6</v>
      </c>
      <c r="I20" s="186"/>
      <c r="J20" s="185" t="s">
        <v>154</v>
      </c>
      <c r="K20" s="186"/>
      <c r="L20" s="185" t="s">
        <v>173</v>
      </c>
      <c r="M20" s="186"/>
      <c r="N20" s="185" t="s">
        <v>175</v>
      </c>
      <c r="O20" s="186"/>
    </row>
    <row r="21" spans="1:15" ht="13.5" customHeight="1" x14ac:dyDescent="0.25">
      <c r="B21" s="83" t="s">
        <v>17</v>
      </c>
      <c r="C21" s="83" t="s">
        <v>7</v>
      </c>
      <c r="D21" s="83" t="s">
        <v>17</v>
      </c>
      <c r="E21" s="83" t="s">
        <v>7</v>
      </c>
      <c r="F21" s="83" t="s">
        <v>17</v>
      </c>
      <c r="G21" s="83" t="s">
        <v>7</v>
      </c>
      <c r="H21" s="83" t="s">
        <v>17</v>
      </c>
      <c r="I21" s="83" t="s">
        <v>7</v>
      </c>
      <c r="J21" s="164" t="s">
        <v>17</v>
      </c>
      <c r="K21" s="164" t="s">
        <v>7</v>
      </c>
      <c r="L21" s="175" t="s">
        <v>17</v>
      </c>
      <c r="M21" s="175" t="s">
        <v>7</v>
      </c>
      <c r="N21" s="181" t="s">
        <v>17</v>
      </c>
      <c r="O21" s="181" t="s">
        <v>7</v>
      </c>
    </row>
    <row r="22" spans="1:15" ht="13.5" customHeight="1" x14ac:dyDescent="0.25">
      <c r="A22" s="24" t="s">
        <v>18</v>
      </c>
      <c r="B22" s="25">
        <v>121</v>
      </c>
      <c r="C22" s="21">
        <f>B22/B$24</f>
        <v>0.51709401709401714</v>
      </c>
      <c r="D22" s="25">
        <v>86</v>
      </c>
      <c r="E22" s="21">
        <f>D22/D$24</f>
        <v>0.5</v>
      </c>
      <c r="F22" s="25">
        <v>126</v>
      </c>
      <c r="G22" s="21">
        <f>F22/F$24</f>
        <v>0.63</v>
      </c>
      <c r="H22" s="25">
        <v>123</v>
      </c>
      <c r="I22" s="21">
        <f>H22/H$24</f>
        <v>0.59708737864077666</v>
      </c>
      <c r="J22" s="25">
        <v>129</v>
      </c>
      <c r="K22" s="21">
        <v>0.57333333333333336</v>
      </c>
      <c r="L22" s="25">
        <v>91</v>
      </c>
      <c r="M22" s="21">
        <v>0.5</v>
      </c>
      <c r="N22" s="25">
        <v>90</v>
      </c>
      <c r="O22" s="21">
        <v>0.52631578947368418</v>
      </c>
    </row>
    <row r="23" spans="1:15" ht="13.5" customHeight="1" thickBot="1" x14ac:dyDescent="0.3">
      <c r="A23" s="26" t="s">
        <v>19</v>
      </c>
      <c r="B23" s="25">
        <v>113</v>
      </c>
      <c r="C23" s="21">
        <f>B23/B$24</f>
        <v>0.48290598290598291</v>
      </c>
      <c r="D23" s="25">
        <v>86</v>
      </c>
      <c r="E23" s="21">
        <f>D23/D$24</f>
        <v>0.5</v>
      </c>
      <c r="F23" s="25">
        <v>74</v>
      </c>
      <c r="G23" s="21">
        <f>F23/F$24</f>
        <v>0.37</v>
      </c>
      <c r="H23" s="25">
        <v>83</v>
      </c>
      <c r="I23" s="21">
        <f>H23/H$24</f>
        <v>0.40291262135922329</v>
      </c>
      <c r="J23" s="25">
        <v>96</v>
      </c>
      <c r="K23" s="21">
        <v>0.42666666666666669</v>
      </c>
      <c r="L23" s="25">
        <v>91</v>
      </c>
      <c r="M23" s="21">
        <v>0.5</v>
      </c>
      <c r="N23" s="25">
        <v>81</v>
      </c>
      <c r="O23" s="21">
        <v>0.47368421052631576</v>
      </c>
    </row>
    <row r="24" spans="1:15" ht="13.5" customHeight="1" thickTop="1" thickBot="1" x14ac:dyDescent="0.3">
      <c r="A24" s="27" t="s">
        <v>13</v>
      </c>
      <c r="B24" s="28">
        <f>SUM(B22:B23)</f>
        <v>234</v>
      </c>
      <c r="C24" s="71"/>
      <c r="D24" s="28">
        <f>SUM(D22:D23)</f>
        <v>172</v>
      </c>
      <c r="E24" s="71"/>
      <c r="F24" s="28">
        <f>SUM(F22:F23)</f>
        <v>200</v>
      </c>
      <c r="G24" s="71"/>
      <c r="H24" s="28">
        <f>SUM(H22:H23)</f>
        <v>206</v>
      </c>
      <c r="I24" s="71"/>
      <c r="J24" s="28">
        <v>225</v>
      </c>
      <c r="K24" s="71"/>
      <c r="L24" s="28">
        <v>182</v>
      </c>
      <c r="M24" s="71"/>
      <c r="N24" s="28">
        <v>171</v>
      </c>
      <c r="O24" s="71"/>
    </row>
    <row r="25" spans="1:15" ht="13.5" customHeight="1" thickTop="1" x14ac:dyDescent="0.25">
      <c r="A25" s="30"/>
      <c r="K25"/>
      <c r="L25"/>
      <c r="M25"/>
    </row>
    <row r="26" spans="1:15" ht="13.5" customHeight="1" x14ac:dyDescent="0.25">
      <c r="K26"/>
      <c r="L26"/>
      <c r="M26"/>
    </row>
    <row r="27" spans="1:15" ht="13.5" customHeight="1" x14ac:dyDescent="0.25">
      <c r="A27" s="3" t="s">
        <v>20</v>
      </c>
      <c r="K27"/>
      <c r="L27"/>
      <c r="M27"/>
    </row>
    <row r="28" spans="1:15" ht="13.5" customHeight="1" x14ac:dyDescent="0.25">
      <c r="A28" s="3"/>
      <c r="K28"/>
      <c r="L28"/>
      <c r="M28"/>
    </row>
    <row r="29" spans="1:15" ht="13.5" customHeight="1" x14ac:dyDescent="0.25">
      <c r="A29" s="32"/>
      <c r="B29" s="184" t="s">
        <v>3</v>
      </c>
      <c r="C29" s="184"/>
      <c r="D29" s="185" t="s">
        <v>4</v>
      </c>
      <c r="E29" s="186"/>
      <c r="F29" s="185" t="s">
        <v>5</v>
      </c>
      <c r="G29" s="186"/>
      <c r="H29" s="185" t="s">
        <v>6</v>
      </c>
      <c r="I29" s="186"/>
      <c r="J29" s="185" t="s">
        <v>154</v>
      </c>
      <c r="K29" s="186"/>
      <c r="L29" s="185" t="s">
        <v>173</v>
      </c>
      <c r="M29" s="186"/>
      <c r="N29" s="185" t="s">
        <v>175</v>
      </c>
      <c r="O29" s="186"/>
    </row>
    <row r="30" spans="1:15" ht="13.5" customHeight="1" x14ac:dyDescent="0.25">
      <c r="A30" s="32"/>
      <c r="B30" s="83" t="s">
        <v>17</v>
      </c>
      <c r="C30" s="83" t="s">
        <v>7</v>
      </c>
      <c r="D30" s="83" t="s">
        <v>17</v>
      </c>
      <c r="E30" s="83" t="s">
        <v>7</v>
      </c>
      <c r="F30" s="83" t="s">
        <v>17</v>
      </c>
      <c r="G30" s="83" t="s">
        <v>7</v>
      </c>
      <c r="H30" s="83" t="s">
        <v>17</v>
      </c>
      <c r="I30" s="83" t="s">
        <v>7</v>
      </c>
      <c r="J30" s="164" t="s">
        <v>17</v>
      </c>
      <c r="K30" s="164" t="s">
        <v>7</v>
      </c>
      <c r="L30" s="175" t="s">
        <v>17</v>
      </c>
      <c r="M30" s="175" t="s">
        <v>7</v>
      </c>
      <c r="N30" s="181" t="s">
        <v>17</v>
      </c>
      <c r="O30" s="181" t="s">
        <v>7</v>
      </c>
    </row>
    <row r="31" spans="1:15" ht="39" customHeight="1" x14ac:dyDescent="0.25">
      <c r="A31" s="33" t="s">
        <v>21</v>
      </c>
      <c r="B31" s="25">
        <v>95</v>
      </c>
      <c r="C31" s="34">
        <f t="shared" ref="C31:E41" si="0">B31/B$42</f>
        <v>0.40598290598290598</v>
      </c>
      <c r="D31" s="25">
        <v>69</v>
      </c>
      <c r="E31" s="34">
        <f t="shared" si="0"/>
        <v>0.40116279069767441</v>
      </c>
      <c r="F31" s="25">
        <v>56</v>
      </c>
      <c r="G31" s="34">
        <f t="shared" ref="G31:G41" si="1">F31/F$42</f>
        <v>0.28000000000000003</v>
      </c>
      <c r="H31" s="25">
        <v>56</v>
      </c>
      <c r="I31" s="34">
        <f t="shared" ref="I31:I41" si="2">H31/H$42</f>
        <v>0.27184466019417475</v>
      </c>
      <c r="J31" s="25">
        <v>67</v>
      </c>
      <c r="K31" s="34">
        <v>0.29777777777777775</v>
      </c>
      <c r="L31" s="25">
        <v>66</v>
      </c>
      <c r="M31" s="34">
        <v>0.36263736263736263</v>
      </c>
      <c r="N31" s="25">
        <v>61</v>
      </c>
      <c r="O31" s="34">
        <v>0.35672514619883039</v>
      </c>
    </row>
    <row r="32" spans="1:15" ht="13.5" customHeight="1" x14ac:dyDescent="0.25">
      <c r="A32" s="35" t="s">
        <v>22</v>
      </c>
      <c r="B32" s="36">
        <v>73</v>
      </c>
      <c r="C32" s="37">
        <f t="shared" si="0"/>
        <v>0.31196581196581197</v>
      </c>
      <c r="D32" s="36">
        <v>50</v>
      </c>
      <c r="E32" s="37">
        <f t="shared" si="0"/>
        <v>0.29069767441860467</v>
      </c>
      <c r="F32" s="36">
        <v>39</v>
      </c>
      <c r="G32" s="37">
        <f t="shared" si="1"/>
        <v>0.19500000000000001</v>
      </c>
      <c r="H32" s="36">
        <v>35</v>
      </c>
      <c r="I32" s="37">
        <f t="shared" si="2"/>
        <v>0.16990291262135923</v>
      </c>
      <c r="J32" s="36">
        <v>44</v>
      </c>
      <c r="K32" s="37">
        <v>0.19555555555555557</v>
      </c>
      <c r="L32" s="36">
        <v>51</v>
      </c>
      <c r="M32" s="37">
        <v>0.28021978021978022</v>
      </c>
      <c r="N32" s="36">
        <v>50</v>
      </c>
      <c r="O32" s="37">
        <v>0.29239766081871343</v>
      </c>
    </row>
    <row r="33" spans="1:15" ht="13.5" customHeight="1" x14ac:dyDescent="0.25">
      <c r="A33" s="32" t="s">
        <v>23</v>
      </c>
      <c r="B33" s="39">
        <v>6</v>
      </c>
      <c r="C33" s="34">
        <f t="shared" si="0"/>
        <v>2.564102564102564E-2</v>
      </c>
      <c r="D33" s="39">
        <v>6</v>
      </c>
      <c r="E33" s="34">
        <f t="shared" si="0"/>
        <v>3.4883720930232558E-2</v>
      </c>
      <c r="F33" s="39">
        <v>3</v>
      </c>
      <c r="G33" s="34">
        <f t="shared" si="1"/>
        <v>1.4999999999999999E-2</v>
      </c>
      <c r="H33" s="39">
        <v>10</v>
      </c>
      <c r="I33" s="34">
        <f t="shared" si="2"/>
        <v>4.8543689320388349E-2</v>
      </c>
      <c r="J33" s="39">
        <v>5</v>
      </c>
      <c r="K33" s="34">
        <v>2.2222222222222223E-2</v>
      </c>
      <c r="L33" s="39">
        <v>8</v>
      </c>
      <c r="M33" s="34">
        <v>4.3956043956043959E-2</v>
      </c>
      <c r="N33" s="39">
        <v>12</v>
      </c>
      <c r="O33" s="34">
        <v>7.0175438596491224E-2</v>
      </c>
    </row>
    <row r="34" spans="1:15" ht="13.5" customHeight="1" x14ac:dyDescent="0.25">
      <c r="A34" s="32" t="s">
        <v>24</v>
      </c>
      <c r="B34" s="39">
        <v>0</v>
      </c>
      <c r="C34" s="34">
        <f t="shared" si="0"/>
        <v>0</v>
      </c>
      <c r="D34" s="39">
        <v>0</v>
      </c>
      <c r="E34" s="34">
        <f t="shared" si="0"/>
        <v>0</v>
      </c>
      <c r="F34" s="39">
        <v>0</v>
      </c>
      <c r="G34" s="34">
        <f t="shared" si="1"/>
        <v>0</v>
      </c>
      <c r="H34" s="39">
        <v>6</v>
      </c>
      <c r="I34" s="34">
        <f t="shared" si="2"/>
        <v>2.9126213592233011E-2</v>
      </c>
      <c r="J34" s="39">
        <v>3</v>
      </c>
      <c r="K34" s="34">
        <v>1.3333333333333334E-2</v>
      </c>
      <c r="L34" s="39">
        <v>1</v>
      </c>
      <c r="M34" s="34">
        <v>5.4945054945054949E-3</v>
      </c>
      <c r="N34" s="39">
        <v>0</v>
      </c>
      <c r="O34" s="34">
        <v>0</v>
      </c>
    </row>
    <row r="35" spans="1:15" ht="13.5" customHeight="1" x14ac:dyDescent="0.25">
      <c r="A35" s="32" t="s">
        <v>25</v>
      </c>
      <c r="B35" s="39">
        <v>9</v>
      </c>
      <c r="C35" s="34">
        <f t="shared" si="0"/>
        <v>3.8461538461538464E-2</v>
      </c>
      <c r="D35" s="39">
        <v>4</v>
      </c>
      <c r="E35" s="34">
        <f t="shared" si="0"/>
        <v>2.3255813953488372E-2</v>
      </c>
      <c r="F35" s="39">
        <v>10</v>
      </c>
      <c r="G35" s="34">
        <f t="shared" si="1"/>
        <v>0.05</v>
      </c>
      <c r="H35" s="39">
        <v>9</v>
      </c>
      <c r="I35" s="34">
        <f t="shared" si="2"/>
        <v>4.3689320388349516E-2</v>
      </c>
      <c r="J35" s="39">
        <v>14</v>
      </c>
      <c r="K35" s="34">
        <v>6.222222222222222E-2</v>
      </c>
      <c r="L35" s="39">
        <v>12</v>
      </c>
      <c r="M35" s="34">
        <v>6.5934065934065936E-2</v>
      </c>
      <c r="N35" s="39">
        <v>5</v>
      </c>
      <c r="O35" s="34">
        <v>2.9239766081871343E-2</v>
      </c>
    </row>
    <row r="36" spans="1:15" ht="13.5" customHeight="1" thickBot="1" x14ac:dyDescent="0.3">
      <c r="A36" s="32" t="s">
        <v>26</v>
      </c>
      <c r="B36" s="39">
        <v>3</v>
      </c>
      <c r="C36" s="34">
        <f t="shared" si="0"/>
        <v>1.282051282051282E-2</v>
      </c>
      <c r="D36" s="39">
        <v>7</v>
      </c>
      <c r="E36" s="34">
        <f t="shared" si="0"/>
        <v>4.0697674418604654E-2</v>
      </c>
      <c r="F36" s="39">
        <v>5</v>
      </c>
      <c r="G36" s="34">
        <f t="shared" si="1"/>
        <v>2.5000000000000001E-2</v>
      </c>
      <c r="H36" s="39">
        <v>2</v>
      </c>
      <c r="I36" s="34">
        <f t="shared" si="2"/>
        <v>9.7087378640776691E-3</v>
      </c>
      <c r="J36" s="39">
        <v>7</v>
      </c>
      <c r="K36" s="34">
        <v>3.111111111111111E-2</v>
      </c>
      <c r="L36" s="39">
        <v>4</v>
      </c>
      <c r="M36" s="34">
        <v>2.197802197802198E-2</v>
      </c>
      <c r="N36" s="39">
        <v>3</v>
      </c>
      <c r="O36" s="34">
        <v>1.7543859649122806E-2</v>
      </c>
    </row>
    <row r="37" spans="1:15" ht="13.5" customHeight="1" thickTop="1" thickBot="1" x14ac:dyDescent="0.3">
      <c r="A37" s="40" t="s">
        <v>27</v>
      </c>
      <c r="B37" s="28">
        <f>SUM(B31:B36)-B32</f>
        <v>113</v>
      </c>
      <c r="C37" s="41">
        <f t="shared" si="0"/>
        <v>0.48290598290598291</v>
      </c>
      <c r="D37" s="28">
        <f>SUM(D31:D36)-D32</f>
        <v>86</v>
      </c>
      <c r="E37" s="41">
        <f t="shared" si="0"/>
        <v>0.5</v>
      </c>
      <c r="F37" s="28">
        <f>SUM(F31:F36)-F32</f>
        <v>74</v>
      </c>
      <c r="G37" s="41">
        <f t="shared" si="1"/>
        <v>0.37</v>
      </c>
      <c r="H37" s="28">
        <f>SUM(H31:H36)-H32</f>
        <v>83</v>
      </c>
      <c r="I37" s="41">
        <f t="shared" si="2"/>
        <v>0.40291262135922329</v>
      </c>
      <c r="J37" s="28">
        <v>96</v>
      </c>
      <c r="K37" s="41">
        <v>0.42666666666666669</v>
      </c>
      <c r="L37" s="28">
        <v>91</v>
      </c>
      <c r="M37" s="41">
        <v>0.5</v>
      </c>
      <c r="N37" s="28">
        <v>81</v>
      </c>
      <c r="O37" s="41">
        <v>0.47368421052631576</v>
      </c>
    </row>
    <row r="38" spans="1:15" ht="13.5" customHeight="1" thickTop="1" x14ac:dyDescent="0.25">
      <c r="A38" s="42" t="s">
        <v>28</v>
      </c>
      <c r="B38" s="39">
        <v>82</v>
      </c>
      <c r="C38" s="34">
        <f t="shared" si="0"/>
        <v>0.3504273504273504</v>
      </c>
      <c r="D38" s="39">
        <v>60</v>
      </c>
      <c r="E38" s="34">
        <f t="shared" si="0"/>
        <v>0.34883720930232559</v>
      </c>
      <c r="F38" s="39">
        <v>86</v>
      </c>
      <c r="G38" s="34">
        <f t="shared" si="1"/>
        <v>0.43</v>
      </c>
      <c r="H38" s="39">
        <v>102</v>
      </c>
      <c r="I38" s="34">
        <f t="shared" si="2"/>
        <v>0.49514563106796117</v>
      </c>
      <c r="J38" s="39">
        <v>108</v>
      </c>
      <c r="K38" s="34">
        <v>0.48</v>
      </c>
      <c r="L38" s="39">
        <v>62</v>
      </c>
      <c r="M38" s="34">
        <v>0.34065934065934067</v>
      </c>
      <c r="N38" s="39">
        <v>62</v>
      </c>
      <c r="O38" s="34">
        <v>0.36257309941520466</v>
      </c>
    </row>
    <row r="39" spans="1:15" ht="13.5" customHeight="1" x14ac:dyDescent="0.25">
      <c r="A39" s="42" t="s">
        <v>29</v>
      </c>
      <c r="B39" s="39">
        <v>39</v>
      </c>
      <c r="C39" s="34">
        <f t="shared" si="0"/>
        <v>0.16666666666666666</v>
      </c>
      <c r="D39" s="39">
        <v>26</v>
      </c>
      <c r="E39" s="34">
        <f t="shared" si="0"/>
        <v>0.15116279069767441</v>
      </c>
      <c r="F39" s="39">
        <v>40</v>
      </c>
      <c r="G39" s="34">
        <f t="shared" si="1"/>
        <v>0.2</v>
      </c>
      <c r="H39" s="39">
        <v>21</v>
      </c>
      <c r="I39" s="34">
        <f t="shared" si="2"/>
        <v>0.10194174757281553</v>
      </c>
      <c r="J39" s="39">
        <v>21</v>
      </c>
      <c r="K39" s="34">
        <v>9.3333333333333338E-2</v>
      </c>
      <c r="L39" s="39">
        <v>29</v>
      </c>
      <c r="M39" s="34">
        <v>0.15934065934065933</v>
      </c>
      <c r="N39" s="39">
        <v>28</v>
      </c>
      <c r="O39" s="34">
        <v>0.16374269005847952</v>
      </c>
    </row>
    <row r="40" spans="1:15"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row>
    <row r="41" spans="1:15" ht="13.5" customHeight="1" thickTop="1" thickBot="1" x14ac:dyDescent="0.3">
      <c r="A41" s="40" t="s">
        <v>18</v>
      </c>
      <c r="B41" s="28">
        <f>SUM(B38:B40)</f>
        <v>121</v>
      </c>
      <c r="C41" s="41">
        <f t="shared" si="0"/>
        <v>0.51709401709401714</v>
      </c>
      <c r="D41" s="28">
        <f>SUM(D38:D40)</f>
        <v>86</v>
      </c>
      <c r="E41" s="41">
        <f t="shared" si="0"/>
        <v>0.5</v>
      </c>
      <c r="F41" s="28">
        <f>SUM(F38:F40)</f>
        <v>126</v>
      </c>
      <c r="G41" s="41">
        <f t="shared" si="1"/>
        <v>0.63</v>
      </c>
      <c r="H41" s="28">
        <f>SUM(H38:H40)</f>
        <v>123</v>
      </c>
      <c r="I41" s="41">
        <f t="shared" si="2"/>
        <v>0.59708737864077666</v>
      </c>
      <c r="J41" s="28">
        <v>129</v>
      </c>
      <c r="K41" s="41">
        <v>0.57333333333333336</v>
      </c>
      <c r="L41" s="28">
        <v>91</v>
      </c>
      <c r="M41" s="41">
        <v>0.5</v>
      </c>
      <c r="N41" s="28">
        <v>90</v>
      </c>
      <c r="O41" s="41">
        <v>0.52631578947368418</v>
      </c>
    </row>
    <row r="42" spans="1:15" ht="13.5" customHeight="1" thickTop="1" thickBot="1" x14ac:dyDescent="0.3">
      <c r="A42" s="43" t="s">
        <v>31</v>
      </c>
      <c r="B42" s="28">
        <f>B37+B41</f>
        <v>234</v>
      </c>
      <c r="C42" s="29"/>
      <c r="D42" s="28">
        <f>D37+D41</f>
        <v>172</v>
      </c>
      <c r="E42" s="29"/>
      <c r="F42" s="28">
        <f>F37+F41</f>
        <v>200</v>
      </c>
      <c r="G42" s="29"/>
      <c r="H42" s="28">
        <f>H37+H41</f>
        <v>206</v>
      </c>
      <c r="I42" s="29"/>
      <c r="J42" s="28">
        <v>225</v>
      </c>
      <c r="K42" s="29"/>
      <c r="L42" s="28">
        <v>182</v>
      </c>
      <c r="M42" s="29"/>
      <c r="N42" s="28">
        <v>171</v>
      </c>
      <c r="O42" s="29"/>
    </row>
    <row r="43" spans="1:15" ht="13.5" customHeight="1" thickTop="1" x14ac:dyDescent="0.25">
      <c r="A43"/>
      <c r="K43"/>
      <c r="L43"/>
      <c r="M43"/>
      <c r="N43"/>
      <c r="O43"/>
    </row>
    <row r="44" spans="1:15" ht="13.5" customHeight="1" x14ac:dyDescent="0.25">
      <c r="K44"/>
      <c r="L44"/>
      <c r="M44"/>
      <c r="N44"/>
      <c r="O44"/>
    </row>
    <row r="45" spans="1:15" ht="13.5" customHeight="1" x14ac:dyDescent="0.25">
      <c r="K45"/>
      <c r="L45"/>
      <c r="M45"/>
      <c r="N45"/>
      <c r="O45"/>
    </row>
    <row r="46" spans="1:15" ht="13.5" customHeight="1" x14ac:dyDescent="0.25">
      <c r="A46" s="3" t="s">
        <v>62</v>
      </c>
      <c r="K46"/>
      <c r="L46"/>
      <c r="M46"/>
      <c r="N46"/>
      <c r="O46"/>
    </row>
    <row r="47" spans="1:15" ht="13.5" customHeight="1" x14ac:dyDescent="0.25">
      <c r="K47"/>
      <c r="L47"/>
      <c r="M47"/>
      <c r="N47"/>
      <c r="O47"/>
    </row>
    <row r="48" spans="1:15" ht="13.5" customHeight="1" x14ac:dyDescent="0.25">
      <c r="B48" s="184" t="s">
        <v>3</v>
      </c>
      <c r="C48" s="184"/>
      <c r="D48" s="185" t="s">
        <v>4</v>
      </c>
      <c r="E48" s="186"/>
      <c r="F48" s="185" t="s">
        <v>5</v>
      </c>
      <c r="G48" s="186"/>
      <c r="H48" s="185" t="s">
        <v>6</v>
      </c>
      <c r="I48" s="186"/>
      <c r="J48" s="185" t="s">
        <v>154</v>
      </c>
      <c r="K48" s="186"/>
      <c r="L48" s="185" t="s">
        <v>173</v>
      </c>
      <c r="M48" s="186"/>
      <c r="N48" s="185" t="s">
        <v>175</v>
      </c>
      <c r="O48" s="186"/>
    </row>
    <row r="49" spans="1:15" ht="13.5" customHeight="1" x14ac:dyDescent="0.25">
      <c r="B49" s="83" t="s">
        <v>17</v>
      </c>
      <c r="C49" s="83" t="s">
        <v>7</v>
      </c>
      <c r="D49" s="83" t="s">
        <v>17</v>
      </c>
      <c r="E49" s="83" t="s">
        <v>7</v>
      </c>
      <c r="F49" s="83" t="s">
        <v>17</v>
      </c>
      <c r="G49" s="83" t="s">
        <v>7</v>
      </c>
      <c r="H49" s="83" t="s">
        <v>17</v>
      </c>
      <c r="I49" s="83" t="s">
        <v>7</v>
      </c>
      <c r="J49" s="164" t="s">
        <v>17</v>
      </c>
      <c r="K49" s="164" t="s">
        <v>7</v>
      </c>
      <c r="L49" s="175" t="s">
        <v>17</v>
      </c>
      <c r="M49" s="175" t="s">
        <v>7</v>
      </c>
      <c r="N49" s="181" t="s">
        <v>17</v>
      </c>
      <c r="O49" s="181" t="s">
        <v>7</v>
      </c>
    </row>
    <row r="50" spans="1:15" ht="13.5" customHeight="1" x14ac:dyDescent="0.25">
      <c r="A50" s="24" t="s">
        <v>37</v>
      </c>
      <c r="B50" s="25">
        <v>28</v>
      </c>
      <c r="C50" s="21">
        <f t="shared" ref="C50:E61" si="3">B50/B$62</f>
        <v>0.24778761061946902</v>
      </c>
      <c r="D50" s="25">
        <v>14</v>
      </c>
      <c r="E50" s="21">
        <f t="shared" si="3"/>
        <v>0.16279069767441862</v>
      </c>
      <c r="F50" s="25">
        <v>16</v>
      </c>
      <c r="G50" s="21">
        <f t="shared" ref="G50:G61" si="4">F50/F$62</f>
        <v>0.21621621621621623</v>
      </c>
      <c r="H50" s="25">
        <v>18</v>
      </c>
      <c r="I50" s="21">
        <f t="shared" ref="I50:I61" si="5">H50/H$62</f>
        <v>0.21686746987951808</v>
      </c>
      <c r="J50" s="25">
        <v>26</v>
      </c>
      <c r="K50" s="21">
        <v>0.27083333333333331</v>
      </c>
      <c r="L50" s="25">
        <v>26</v>
      </c>
      <c r="M50" s="21">
        <v>0.2857142857142857</v>
      </c>
      <c r="N50" s="25">
        <v>24</v>
      </c>
      <c r="O50" s="21">
        <v>0.29629629629629628</v>
      </c>
    </row>
    <row r="51" spans="1:15" ht="13.5" customHeight="1" x14ac:dyDescent="0.25">
      <c r="A51" s="26" t="s">
        <v>38</v>
      </c>
      <c r="B51" s="25">
        <v>10</v>
      </c>
      <c r="C51" s="21">
        <f t="shared" si="3"/>
        <v>8.8495575221238937E-2</v>
      </c>
      <c r="D51" s="25">
        <v>9</v>
      </c>
      <c r="E51" s="21">
        <f t="shared" si="3"/>
        <v>0.10465116279069768</v>
      </c>
      <c r="F51" s="25">
        <v>6</v>
      </c>
      <c r="G51" s="21">
        <f t="shared" si="4"/>
        <v>8.1081081081081086E-2</v>
      </c>
      <c r="H51" s="25">
        <v>7</v>
      </c>
      <c r="I51" s="21">
        <f t="shared" si="5"/>
        <v>8.4337349397590355E-2</v>
      </c>
      <c r="J51" s="25">
        <v>14</v>
      </c>
      <c r="K51" s="21">
        <v>0.14583333333333334</v>
      </c>
      <c r="L51" s="25">
        <v>15</v>
      </c>
      <c r="M51" s="21">
        <v>0.16483516483516483</v>
      </c>
      <c r="N51" s="25">
        <v>11</v>
      </c>
      <c r="O51" s="21">
        <v>0.13580246913580246</v>
      </c>
    </row>
    <row r="52" spans="1:15" ht="26.25" customHeight="1" x14ac:dyDescent="0.25">
      <c r="A52" s="50" t="s">
        <v>68</v>
      </c>
      <c r="B52" s="25">
        <v>22</v>
      </c>
      <c r="C52" s="64">
        <f t="shared" si="3"/>
        <v>0.19469026548672566</v>
      </c>
      <c r="D52" s="25">
        <v>13</v>
      </c>
      <c r="E52" s="64">
        <f t="shared" si="3"/>
        <v>0.15116279069767441</v>
      </c>
      <c r="F52" s="25">
        <v>18</v>
      </c>
      <c r="G52" s="64">
        <f t="shared" si="4"/>
        <v>0.24324324324324326</v>
      </c>
      <c r="H52" s="25">
        <v>4</v>
      </c>
      <c r="I52" s="64">
        <f t="shared" si="5"/>
        <v>4.8192771084337352E-2</v>
      </c>
      <c r="J52" s="25">
        <v>4</v>
      </c>
      <c r="K52" s="64">
        <v>4.1666666666666664E-2</v>
      </c>
      <c r="L52" s="25">
        <v>1</v>
      </c>
      <c r="M52" s="64">
        <v>1.098901098901099E-2</v>
      </c>
      <c r="N52" s="25">
        <v>6</v>
      </c>
      <c r="O52" s="64">
        <v>7.407407407407407E-2</v>
      </c>
    </row>
    <row r="53" spans="1:15" ht="13.5" customHeight="1" x14ac:dyDescent="0.25">
      <c r="A53" s="51" t="s">
        <v>39</v>
      </c>
      <c r="B53" s="52">
        <f>SUM(B50:B52)</f>
        <v>60</v>
      </c>
      <c r="C53" s="80">
        <f t="shared" si="3"/>
        <v>0.53097345132743368</v>
      </c>
      <c r="D53" s="52">
        <f>SUM(D50:D52)</f>
        <v>36</v>
      </c>
      <c r="E53" s="80">
        <f t="shared" si="3"/>
        <v>0.41860465116279072</v>
      </c>
      <c r="F53" s="52">
        <f>SUM(F50:F52)</f>
        <v>40</v>
      </c>
      <c r="G53" s="80">
        <f t="shared" si="4"/>
        <v>0.54054054054054057</v>
      </c>
      <c r="H53" s="52">
        <f>SUM(H50:H52)</f>
        <v>29</v>
      </c>
      <c r="I53" s="80">
        <f t="shared" si="5"/>
        <v>0.3493975903614458</v>
      </c>
      <c r="J53" s="52">
        <v>44</v>
      </c>
      <c r="K53" s="80">
        <v>0.45833333333333331</v>
      </c>
      <c r="L53" s="52">
        <v>42</v>
      </c>
      <c r="M53" s="80">
        <v>0.46153846153846156</v>
      </c>
      <c r="N53" s="52">
        <v>41</v>
      </c>
      <c r="O53" s="80">
        <v>0.50617283950617287</v>
      </c>
    </row>
    <row r="54" spans="1:15" ht="13.5" customHeight="1" x14ac:dyDescent="0.25">
      <c r="A54" s="18" t="s">
        <v>42</v>
      </c>
      <c r="B54" s="25">
        <v>9</v>
      </c>
      <c r="C54" s="21">
        <f t="shared" si="3"/>
        <v>7.9646017699115043E-2</v>
      </c>
      <c r="D54" s="25">
        <v>13</v>
      </c>
      <c r="E54" s="21">
        <f t="shared" si="3"/>
        <v>0.15116279069767441</v>
      </c>
      <c r="F54" s="25">
        <v>3</v>
      </c>
      <c r="G54" s="21">
        <f t="shared" si="4"/>
        <v>4.0540540540540543E-2</v>
      </c>
      <c r="H54" s="25">
        <v>18</v>
      </c>
      <c r="I54" s="21">
        <f t="shared" si="5"/>
        <v>0.21686746987951808</v>
      </c>
      <c r="J54" s="25">
        <v>14</v>
      </c>
      <c r="K54" s="21">
        <v>0.14583333333333334</v>
      </c>
      <c r="L54" s="25">
        <v>12</v>
      </c>
      <c r="M54" s="21">
        <v>0.13186813186813187</v>
      </c>
      <c r="N54" s="25">
        <v>11</v>
      </c>
      <c r="O54" s="21">
        <v>0.13580246913580246</v>
      </c>
    </row>
    <row r="55" spans="1:15" ht="13.5" customHeight="1" x14ac:dyDescent="0.25">
      <c r="A55" s="50" t="s">
        <v>43</v>
      </c>
      <c r="B55" s="25">
        <v>10</v>
      </c>
      <c r="C55" s="21">
        <f t="shared" si="3"/>
        <v>8.8495575221238937E-2</v>
      </c>
      <c r="D55" s="25">
        <v>10</v>
      </c>
      <c r="E55" s="21">
        <f t="shared" si="3"/>
        <v>0.11627906976744186</v>
      </c>
      <c r="F55" s="25">
        <v>8</v>
      </c>
      <c r="G55" s="21">
        <f t="shared" si="4"/>
        <v>0.10810810810810811</v>
      </c>
      <c r="H55" s="25">
        <v>1</v>
      </c>
      <c r="I55" s="21">
        <f t="shared" si="5"/>
        <v>1.2048192771084338E-2</v>
      </c>
      <c r="J55" s="25">
        <v>3</v>
      </c>
      <c r="K55" s="21">
        <v>3.125E-2</v>
      </c>
      <c r="L55" s="25">
        <v>2</v>
      </c>
      <c r="M55" s="21">
        <v>2.197802197802198E-2</v>
      </c>
      <c r="N55" s="25">
        <v>0</v>
      </c>
      <c r="O55" s="21">
        <v>0</v>
      </c>
    </row>
    <row r="56" spans="1:15" ht="13.5" customHeight="1" x14ac:dyDescent="0.25">
      <c r="A56" s="18" t="s">
        <v>44</v>
      </c>
      <c r="B56" s="25">
        <v>4</v>
      </c>
      <c r="C56" s="21">
        <f t="shared" si="3"/>
        <v>3.5398230088495575E-2</v>
      </c>
      <c r="D56" s="25">
        <v>4</v>
      </c>
      <c r="E56" s="21">
        <f t="shared" si="3"/>
        <v>4.6511627906976744E-2</v>
      </c>
      <c r="F56" s="25">
        <v>6</v>
      </c>
      <c r="G56" s="21">
        <f t="shared" si="4"/>
        <v>8.1081081081081086E-2</v>
      </c>
      <c r="H56" s="25">
        <v>3</v>
      </c>
      <c r="I56" s="21">
        <f t="shared" si="5"/>
        <v>3.614457831325301E-2</v>
      </c>
      <c r="J56" s="25">
        <v>1</v>
      </c>
      <c r="K56" s="21">
        <v>1.0416666666666666E-2</v>
      </c>
      <c r="L56" s="25">
        <v>4</v>
      </c>
      <c r="M56" s="21">
        <v>4.3956043956043959E-2</v>
      </c>
      <c r="N56" s="25">
        <v>0</v>
      </c>
      <c r="O56" s="21">
        <v>0</v>
      </c>
    </row>
    <row r="57" spans="1:15"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row>
    <row r="58" spans="1:15" ht="13.5" customHeight="1" x14ac:dyDescent="0.25">
      <c r="A58" s="18" t="s">
        <v>46</v>
      </c>
      <c r="B58" s="25">
        <v>13</v>
      </c>
      <c r="C58" s="21">
        <f t="shared" si="3"/>
        <v>0.11504424778761062</v>
      </c>
      <c r="D58" s="25">
        <v>10</v>
      </c>
      <c r="E58" s="21">
        <f t="shared" si="3"/>
        <v>0.11627906976744186</v>
      </c>
      <c r="F58" s="25">
        <v>12</v>
      </c>
      <c r="G58" s="21">
        <f t="shared" si="4"/>
        <v>0.16216216216216217</v>
      </c>
      <c r="H58" s="25">
        <v>19</v>
      </c>
      <c r="I58" s="21">
        <f t="shared" si="5"/>
        <v>0.2289156626506024</v>
      </c>
      <c r="J58" s="25">
        <v>19</v>
      </c>
      <c r="K58" s="21">
        <v>0.19791666666666666</v>
      </c>
      <c r="L58" s="25">
        <v>20</v>
      </c>
      <c r="M58" s="21">
        <v>0.21978021978021978</v>
      </c>
      <c r="N58" s="25">
        <v>17</v>
      </c>
      <c r="O58" s="21">
        <v>0.20987654320987653</v>
      </c>
    </row>
    <row r="59" spans="1:15" ht="13.5" customHeight="1" x14ac:dyDescent="0.25">
      <c r="A59" s="55" t="s">
        <v>47</v>
      </c>
      <c r="B59" s="56">
        <f>SUM(B53:B58)</f>
        <v>96</v>
      </c>
      <c r="C59" s="57">
        <f t="shared" si="3"/>
        <v>0.84955752212389379</v>
      </c>
      <c r="D59" s="56">
        <f>SUM(D53:D58)</f>
        <v>73</v>
      </c>
      <c r="E59" s="57">
        <f t="shared" si="3"/>
        <v>0.84883720930232553</v>
      </c>
      <c r="F59" s="56">
        <f>SUM(F53:F58)</f>
        <v>69</v>
      </c>
      <c r="G59" s="57">
        <f t="shared" si="4"/>
        <v>0.93243243243243246</v>
      </c>
      <c r="H59" s="56">
        <f>SUM(H53:H58)</f>
        <v>70</v>
      </c>
      <c r="I59" s="57">
        <f t="shared" si="5"/>
        <v>0.84337349397590367</v>
      </c>
      <c r="J59" s="56">
        <v>81</v>
      </c>
      <c r="K59" s="57">
        <v>0.84375</v>
      </c>
      <c r="L59" s="56">
        <v>80</v>
      </c>
      <c r="M59" s="57">
        <v>0.87912087912087911</v>
      </c>
      <c r="N59" s="56">
        <v>69</v>
      </c>
      <c r="O59" s="57">
        <v>0.85185185185185186</v>
      </c>
    </row>
    <row r="60" spans="1:15" ht="13.5" customHeight="1" x14ac:dyDescent="0.25">
      <c r="A60" s="26" t="s">
        <v>48</v>
      </c>
      <c r="B60" s="25">
        <f>B37-(B59+B61)</f>
        <v>17</v>
      </c>
      <c r="C60" s="21">
        <f t="shared" si="3"/>
        <v>0.15044247787610621</v>
      </c>
      <c r="D60" s="25">
        <f>D37-(D59+D61)</f>
        <v>11</v>
      </c>
      <c r="E60" s="21">
        <f t="shared" si="3"/>
        <v>0.12790697674418605</v>
      </c>
      <c r="F60" s="25">
        <f>F37-(F59+F61)</f>
        <v>3</v>
      </c>
      <c r="G60" s="21">
        <f t="shared" si="4"/>
        <v>4.0540540540540543E-2</v>
      </c>
      <c r="H60" s="25">
        <f>H37-(H59+H61)</f>
        <v>11</v>
      </c>
      <c r="I60" s="21">
        <f t="shared" si="5"/>
        <v>0.13253012048192772</v>
      </c>
      <c r="J60" s="25">
        <v>11</v>
      </c>
      <c r="K60" s="21">
        <v>0.11458333333333333</v>
      </c>
      <c r="L60" s="25">
        <v>9</v>
      </c>
      <c r="M60" s="21">
        <v>9.8901098901098897E-2</v>
      </c>
      <c r="N60" s="25">
        <v>12</v>
      </c>
      <c r="O60" s="21">
        <v>0.14814814814814814</v>
      </c>
    </row>
    <row r="61" spans="1:15" ht="13.5" customHeight="1" x14ac:dyDescent="0.25">
      <c r="A61" s="58" t="s">
        <v>49</v>
      </c>
      <c r="B61" s="25">
        <v>0</v>
      </c>
      <c r="C61" s="21">
        <f t="shared" si="3"/>
        <v>0</v>
      </c>
      <c r="D61" s="25">
        <v>2</v>
      </c>
      <c r="E61" s="21">
        <f t="shared" si="3"/>
        <v>2.3255813953488372E-2</v>
      </c>
      <c r="F61" s="25">
        <v>2</v>
      </c>
      <c r="G61" s="21">
        <f t="shared" si="4"/>
        <v>2.7027027027027029E-2</v>
      </c>
      <c r="H61" s="25">
        <v>2</v>
      </c>
      <c r="I61" s="21">
        <f t="shared" si="5"/>
        <v>2.4096385542168676E-2</v>
      </c>
      <c r="J61" s="25">
        <v>4</v>
      </c>
      <c r="K61" s="21">
        <v>4.1666666666666664E-2</v>
      </c>
      <c r="L61" s="25">
        <v>2</v>
      </c>
      <c r="M61" s="21">
        <v>2.197802197802198E-2</v>
      </c>
      <c r="N61" s="25">
        <v>0</v>
      </c>
      <c r="O61" s="21">
        <v>0</v>
      </c>
    </row>
    <row r="62" spans="1:15" ht="13.5" customHeight="1" x14ac:dyDescent="0.25">
      <c r="A62" s="46" t="s">
        <v>13</v>
      </c>
      <c r="B62" s="47">
        <f>B50+B51+B52+B54+B55+B56+B57+B58+B60+B61</f>
        <v>113</v>
      </c>
      <c r="C62" s="48"/>
      <c r="D62" s="47">
        <f>D50+D51+D52+D54+D55+D56+D57+D58+D60+D61</f>
        <v>86</v>
      </c>
      <c r="E62" s="48"/>
      <c r="F62" s="47">
        <f>F50+F51+F52+F54+F55+F56+F57+F58+F60+F61</f>
        <v>74</v>
      </c>
      <c r="G62" s="48"/>
      <c r="H62" s="47">
        <f>H50+H51+H52+H54+H55+H56+H57+H58+H60+H61</f>
        <v>83</v>
      </c>
      <c r="I62" s="48"/>
      <c r="J62" s="47">
        <v>96</v>
      </c>
      <c r="K62" s="48"/>
      <c r="L62" s="47">
        <v>91</v>
      </c>
      <c r="M62" s="48"/>
      <c r="N62" s="47">
        <v>81</v>
      </c>
      <c r="O62" s="48"/>
    </row>
    <row r="63" spans="1:15" ht="13.5" customHeight="1" x14ac:dyDescent="0.25">
      <c r="K63"/>
      <c r="L63"/>
      <c r="M63"/>
    </row>
    <row r="64" spans="1:15" ht="13.5" customHeight="1" x14ac:dyDescent="0.25">
      <c r="K64"/>
      <c r="L64"/>
      <c r="M64"/>
    </row>
    <row r="65" spans="1:15" ht="13.5" customHeight="1" x14ac:dyDescent="0.25">
      <c r="A65" s="3" t="s">
        <v>63</v>
      </c>
      <c r="K65"/>
      <c r="L65"/>
      <c r="M65"/>
    </row>
    <row r="66" spans="1:15" ht="13.5" customHeight="1" x14ac:dyDescent="0.25">
      <c r="A66" s="3"/>
      <c r="K66"/>
      <c r="L66"/>
      <c r="M66"/>
    </row>
    <row r="67" spans="1:15" ht="13.5" customHeight="1" x14ac:dyDescent="0.25">
      <c r="B67" s="184" t="s">
        <v>3</v>
      </c>
      <c r="C67" s="184"/>
      <c r="D67" s="185" t="s">
        <v>4</v>
      </c>
      <c r="E67" s="186"/>
      <c r="F67" s="185" t="s">
        <v>5</v>
      </c>
      <c r="G67" s="186"/>
      <c r="H67" s="185" t="s">
        <v>6</v>
      </c>
      <c r="I67" s="186"/>
      <c r="J67" s="185" t="s">
        <v>154</v>
      </c>
      <c r="K67" s="186"/>
      <c r="L67" s="185" t="s">
        <v>173</v>
      </c>
      <c r="M67" s="186"/>
      <c r="N67" s="185" t="s">
        <v>175</v>
      </c>
      <c r="O67" s="186"/>
    </row>
    <row r="68" spans="1:15" ht="13.5" customHeight="1" x14ac:dyDescent="0.25">
      <c r="B68" s="83" t="s">
        <v>17</v>
      </c>
      <c r="C68" s="83" t="s">
        <v>7</v>
      </c>
      <c r="D68" s="83" t="s">
        <v>17</v>
      </c>
      <c r="E68" s="83" t="s">
        <v>7</v>
      </c>
      <c r="F68" s="83" t="s">
        <v>17</v>
      </c>
      <c r="G68" s="83" t="s">
        <v>7</v>
      </c>
      <c r="H68" s="83" t="s">
        <v>17</v>
      </c>
      <c r="I68" s="83" t="s">
        <v>7</v>
      </c>
      <c r="J68" s="164" t="s">
        <v>17</v>
      </c>
      <c r="K68" s="164" t="s">
        <v>7</v>
      </c>
      <c r="L68" s="175" t="s">
        <v>17</v>
      </c>
      <c r="M68" s="175" t="s">
        <v>7</v>
      </c>
      <c r="N68" s="181" t="s">
        <v>17</v>
      </c>
      <c r="O68" s="181" t="s">
        <v>7</v>
      </c>
    </row>
    <row r="69" spans="1:15" ht="40.5" customHeight="1" x14ac:dyDescent="0.25">
      <c r="A69" s="60" t="s">
        <v>51</v>
      </c>
      <c r="B69" s="61">
        <f>B50+B51+B52</f>
        <v>60</v>
      </c>
      <c r="C69" s="62">
        <f>B69/B$72</f>
        <v>0.25641025641025639</v>
      </c>
      <c r="D69" s="61">
        <f>D50+D51+D52</f>
        <v>36</v>
      </c>
      <c r="E69" s="62">
        <f>D69/D$72</f>
        <v>0.20930232558139536</v>
      </c>
      <c r="F69" s="61">
        <f>F50+F51+F52</f>
        <v>40</v>
      </c>
      <c r="G69" s="62">
        <f>F69/F$72</f>
        <v>0.2</v>
      </c>
      <c r="H69" s="61">
        <f>H50+H51+H52</f>
        <v>29</v>
      </c>
      <c r="I69" s="62">
        <f>H69/H$72</f>
        <v>0.14077669902912621</v>
      </c>
      <c r="J69" s="61">
        <v>44</v>
      </c>
      <c r="K69" s="62">
        <v>0.19555555555555557</v>
      </c>
      <c r="L69" s="61">
        <v>42</v>
      </c>
      <c r="M69" s="62">
        <v>0.23076923076923078</v>
      </c>
      <c r="N69" s="61">
        <v>41</v>
      </c>
      <c r="O69" s="62">
        <v>0.23976608187134502</v>
      </c>
    </row>
    <row r="70" spans="1:15" ht="13.5" customHeight="1" x14ac:dyDescent="0.25">
      <c r="A70" s="26" t="s">
        <v>52</v>
      </c>
      <c r="B70" s="25">
        <f>B23</f>
        <v>113</v>
      </c>
      <c r="C70" s="21">
        <f>B70/B$72</f>
        <v>0.48290598290598291</v>
      </c>
      <c r="D70" s="25">
        <f>D23</f>
        <v>86</v>
      </c>
      <c r="E70" s="21">
        <f>D70/D$72</f>
        <v>0.5</v>
      </c>
      <c r="F70" s="25">
        <f>F23</f>
        <v>74</v>
      </c>
      <c r="G70" s="21">
        <f>F70/F$72</f>
        <v>0.37</v>
      </c>
      <c r="H70" s="25">
        <f>H23</f>
        <v>83</v>
      </c>
      <c r="I70" s="21">
        <f>H70/H$72</f>
        <v>0.40291262135922329</v>
      </c>
      <c r="J70" s="25">
        <v>96</v>
      </c>
      <c r="K70" s="21">
        <v>0.42666666666666669</v>
      </c>
      <c r="L70" s="25">
        <v>91</v>
      </c>
      <c r="M70" s="21">
        <v>0.5</v>
      </c>
      <c r="N70" s="25">
        <v>81</v>
      </c>
      <c r="O70" s="21">
        <v>0.47368421052631576</v>
      </c>
    </row>
    <row r="71" spans="1:15" ht="13.5" customHeight="1" x14ac:dyDescent="0.25">
      <c r="A71" s="50" t="s">
        <v>53</v>
      </c>
      <c r="B71" s="25">
        <f>B22</f>
        <v>121</v>
      </c>
      <c r="C71" s="21">
        <f>B71/B$72</f>
        <v>0.51709401709401714</v>
      </c>
      <c r="D71" s="25">
        <f>D22</f>
        <v>86</v>
      </c>
      <c r="E71" s="21">
        <f>D71/D$72</f>
        <v>0.5</v>
      </c>
      <c r="F71" s="25">
        <f>F22</f>
        <v>126</v>
      </c>
      <c r="G71" s="21">
        <f>F71/F$72</f>
        <v>0.63</v>
      </c>
      <c r="H71" s="25">
        <f>H22</f>
        <v>123</v>
      </c>
      <c r="I71" s="21">
        <f>H71/H$72</f>
        <v>0.59708737864077666</v>
      </c>
      <c r="J71" s="25">
        <v>129</v>
      </c>
      <c r="K71" s="21">
        <v>0.57333333333333336</v>
      </c>
      <c r="L71" s="25">
        <v>91</v>
      </c>
      <c r="M71" s="21">
        <v>0.5</v>
      </c>
      <c r="N71" s="25">
        <v>90</v>
      </c>
      <c r="O71" s="21">
        <v>0.52631578947368418</v>
      </c>
    </row>
    <row r="72" spans="1:15" ht="13.5" customHeight="1" x14ac:dyDescent="0.25">
      <c r="A72" s="46" t="s">
        <v>31</v>
      </c>
      <c r="B72" s="47">
        <f>B70+B71</f>
        <v>234</v>
      </c>
      <c r="C72" s="65"/>
      <c r="D72" s="47">
        <f>D70+D71</f>
        <v>172</v>
      </c>
      <c r="E72" s="65"/>
      <c r="F72" s="47">
        <f>F70+F71</f>
        <v>200</v>
      </c>
      <c r="G72" s="65"/>
      <c r="H72" s="47">
        <f>H70+H71</f>
        <v>206</v>
      </c>
      <c r="I72" s="65"/>
      <c r="J72" s="47">
        <v>225</v>
      </c>
      <c r="K72" s="65"/>
      <c r="L72" s="47">
        <v>182</v>
      </c>
      <c r="M72" s="65"/>
      <c r="N72" s="47">
        <v>171</v>
      </c>
      <c r="O72" s="65"/>
    </row>
    <row r="73" spans="1:15" ht="13.5" customHeight="1" x14ac:dyDescent="0.25">
      <c r="K73"/>
      <c r="L73"/>
      <c r="M73"/>
      <c r="N73"/>
      <c r="O73"/>
    </row>
    <row r="74" spans="1:15" ht="13.5" customHeight="1" x14ac:dyDescent="0.25">
      <c r="K74"/>
      <c r="L74"/>
      <c r="M74"/>
      <c r="N74"/>
      <c r="O74"/>
    </row>
    <row r="75" spans="1:15" ht="13.5" customHeight="1" x14ac:dyDescent="0.25">
      <c r="A75" s="3" t="s">
        <v>64</v>
      </c>
      <c r="K75"/>
      <c r="L75"/>
      <c r="M75"/>
      <c r="N75"/>
      <c r="O75"/>
    </row>
    <row r="76" spans="1:15" ht="13.5" customHeight="1" x14ac:dyDescent="0.25">
      <c r="K76"/>
      <c r="L76"/>
      <c r="M76"/>
      <c r="N76"/>
      <c r="O76"/>
    </row>
    <row r="77" spans="1:15" ht="13.5" customHeight="1" x14ac:dyDescent="0.25">
      <c r="B77" s="184" t="s">
        <v>3</v>
      </c>
      <c r="C77" s="184"/>
      <c r="D77" s="185" t="s">
        <v>4</v>
      </c>
      <c r="E77" s="186"/>
      <c r="F77" s="185" t="s">
        <v>5</v>
      </c>
      <c r="G77" s="186"/>
      <c r="H77" s="185" t="s">
        <v>6</v>
      </c>
      <c r="I77" s="186"/>
      <c r="J77" s="185" t="s">
        <v>154</v>
      </c>
      <c r="K77" s="186"/>
      <c r="L77" s="185" t="s">
        <v>173</v>
      </c>
      <c r="M77" s="186"/>
      <c r="N77" s="185" t="s">
        <v>175</v>
      </c>
      <c r="O77" s="186"/>
    </row>
    <row r="78" spans="1:15" ht="13.5" customHeight="1" x14ac:dyDescent="0.25">
      <c r="B78" s="83" t="s">
        <v>17</v>
      </c>
      <c r="C78" s="83" t="s">
        <v>7</v>
      </c>
      <c r="D78" s="83" t="s">
        <v>17</v>
      </c>
      <c r="E78" s="83" t="s">
        <v>7</v>
      </c>
      <c r="F78" s="83" t="s">
        <v>17</v>
      </c>
      <c r="G78" s="83" t="s">
        <v>7</v>
      </c>
      <c r="H78" s="83" t="s">
        <v>17</v>
      </c>
      <c r="I78" s="83" t="s">
        <v>7</v>
      </c>
      <c r="J78" s="164" t="s">
        <v>17</v>
      </c>
      <c r="K78" s="164" t="s">
        <v>7</v>
      </c>
      <c r="L78" s="175" t="s">
        <v>17</v>
      </c>
      <c r="M78" s="175" t="s">
        <v>7</v>
      </c>
      <c r="N78" s="181" t="s">
        <v>17</v>
      </c>
      <c r="O78" s="181" t="s">
        <v>7</v>
      </c>
    </row>
    <row r="79" spans="1:15" ht="13.5" customHeight="1" x14ac:dyDescent="0.25">
      <c r="A79" s="24" t="s">
        <v>55</v>
      </c>
      <c r="B79" s="157">
        <v>20</v>
      </c>
      <c r="C79" s="34">
        <f>B79/B$82</f>
        <v>8.5470085470085472E-2</v>
      </c>
      <c r="D79" s="157">
        <v>14</v>
      </c>
      <c r="E79" s="34">
        <f>D79/D$82</f>
        <v>8.1395348837209308E-2</v>
      </c>
      <c r="F79" s="157">
        <v>29</v>
      </c>
      <c r="G79" s="34">
        <f>F79/F$82</f>
        <v>0.14499999999999999</v>
      </c>
      <c r="H79" s="157">
        <v>25</v>
      </c>
      <c r="I79" s="21">
        <f>H79/H$82</f>
        <v>0.12135922330097088</v>
      </c>
      <c r="J79" s="157">
        <v>35</v>
      </c>
      <c r="K79" s="21">
        <v>0.15555555555555556</v>
      </c>
      <c r="L79" s="157">
        <v>24</v>
      </c>
      <c r="M79" s="21">
        <v>0.13186813186813187</v>
      </c>
      <c r="N79" s="157">
        <v>23</v>
      </c>
      <c r="O79" s="21">
        <v>0.13450292397660818</v>
      </c>
    </row>
    <row r="80" spans="1:15" ht="13.5" customHeight="1" x14ac:dyDescent="0.25">
      <c r="A80" s="26" t="s">
        <v>56</v>
      </c>
      <c r="B80" s="157">
        <v>214</v>
      </c>
      <c r="C80" s="34">
        <f>B80/B$82</f>
        <v>0.9145299145299145</v>
      </c>
      <c r="D80" s="157">
        <v>158</v>
      </c>
      <c r="E80" s="34">
        <f>D80/D$82</f>
        <v>0.91860465116279066</v>
      </c>
      <c r="F80" s="157">
        <v>171</v>
      </c>
      <c r="G80" s="34">
        <f>F80/F$82</f>
        <v>0.85499999999999998</v>
      </c>
      <c r="H80" s="157">
        <v>181</v>
      </c>
      <c r="I80" s="21">
        <f>H80/H$82</f>
        <v>0.87864077669902918</v>
      </c>
      <c r="J80" s="157">
        <v>190</v>
      </c>
      <c r="K80" s="21">
        <v>0.84444444444444444</v>
      </c>
      <c r="L80" s="157">
        <v>158</v>
      </c>
      <c r="M80" s="21">
        <v>0.86813186813186816</v>
      </c>
      <c r="N80" s="157">
        <v>147</v>
      </c>
      <c r="O80" s="21">
        <v>0.85964912280701755</v>
      </c>
    </row>
    <row r="81" spans="1:15" ht="13.5" customHeight="1" x14ac:dyDescent="0.25">
      <c r="A81" s="66" t="s">
        <v>57</v>
      </c>
      <c r="B81" s="25">
        <v>0</v>
      </c>
      <c r="C81" s="21">
        <f>B81/B$82</f>
        <v>0</v>
      </c>
      <c r="D81" s="25">
        <v>0</v>
      </c>
      <c r="E81" s="21">
        <f>D81/D$82</f>
        <v>0</v>
      </c>
      <c r="F81" s="25">
        <v>0</v>
      </c>
      <c r="G81" s="21">
        <f>F81/F$82</f>
        <v>0</v>
      </c>
      <c r="H81" s="25">
        <v>0</v>
      </c>
      <c r="I81" s="21">
        <f>H81/H$82</f>
        <v>0</v>
      </c>
      <c r="J81" s="25">
        <v>0</v>
      </c>
      <c r="K81" s="21">
        <v>0</v>
      </c>
      <c r="L81" s="25">
        <v>0</v>
      </c>
      <c r="M81" s="21">
        <v>0</v>
      </c>
      <c r="N81" s="25">
        <v>1</v>
      </c>
      <c r="O81" s="21">
        <v>5.8479532163742687E-3</v>
      </c>
    </row>
    <row r="82" spans="1:15" ht="13.5" customHeight="1" x14ac:dyDescent="0.25">
      <c r="A82" s="46" t="s">
        <v>13</v>
      </c>
      <c r="B82" s="47">
        <f>SUM(B79:B81)</f>
        <v>234</v>
      </c>
      <c r="C82" s="48"/>
      <c r="D82" s="47">
        <f>SUM(D79:D81)</f>
        <v>172</v>
      </c>
      <c r="E82" s="48"/>
      <c r="F82" s="47">
        <f>SUM(F79:F81)</f>
        <v>200</v>
      </c>
      <c r="G82" s="48"/>
      <c r="H82" s="47">
        <f>SUM(H79:H81)</f>
        <v>206</v>
      </c>
      <c r="I82" s="48"/>
      <c r="J82" s="47">
        <v>225</v>
      </c>
      <c r="K82" s="48"/>
      <c r="L82" s="47">
        <v>182</v>
      </c>
      <c r="M82" s="48"/>
      <c r="N82" s="47">
        <v>171</v>
      </c>
      <c r="O82" s="48"/>
    </row>
    <row r="83" spans="1:15" ht="13.5" customHeight="1" x14ac:dyDescent="0.25">
      <c r="L83"/>
    </row>
    <row r="84" spans="1:15" ht="13.5" customHeight="1" x14ac:dyDescent="0.25">
      <c r="L84"/>
    </row>
    <row r="85" spans="1:15" ht="13.5" customHeight="1" x14ac:dyDescent="0.25">
      <c r="A85" s="174" t="s">
        <v>65</v>
      </c>
      <c r="B85" s="73"/>
      <c r="C85" s="73"/>
      <c r="D85" s="73"/>
      <c r="E85" s="73"/>
      <c r="F85" s="73"/>
      <c r="G85" s="73"/>
      <c r="H85" s="73"/>
      <c r="I85" s="73"/>
      <c r="J85" s="73"/>
    </row>
    <row r="86" spans="1:15" ht="13.5" customHeight="1" x14ac:dyDescent="0.25">
      <c r="A86" s="5"/>
      <c r="B86" s="73"/>
      <c r="C86" s="73"/>
      <c r="D86" s="73"/>
      <c r="E86" s="73"/>
      <c r="F86" s="73"/>
      <c r="G86" s="73"/>
      <c r="H86" s="73"/>
      <c r="I86" s="73"/>
      <c r="J86" s="73"/>
    </row>
    <row r="87" spans="1:15" ht="13.5" customHeight="1" x14ac:dyDescent="0.25">
      <c r="A87" s="5"/>
      <c r="B87" s="189" t="s">
        <v>3</v>
      </c>
      <c r="C87" s="189"/>
      <c r="D87" s="187" t="s">
        <v>4</v>
      </c>
      <c r="E87" s="188"/>
      <c r="F87" s="187" t="s">
        <v>5</v>
      </c>
      <c r="G87" s="188"/>
      <c r="H87" s="187" t="s">
        <v>6</v>
      </c>
      <c r="I87" s="188"/>
      <c r="J87" s="187" t="s">
        <v>154</v>
      </c>
      <c r="K87" s="188"/>
      <c r="L87" s="187" t="s">
        <v>173</v>
      </c>
      <c r="M87" s="188"/>
      <c r="N87" s="187" t="s">
        <v>175</v>
      </c>
      <c r="O87" s="188"/>
    </row>
    <row r="88" spans="1:15" ht="13.5" customHeight="1" x14ac:dyDescent="0.25">
      <c r="A88" s="5"/>
      <c r="B88" s="167" t="s">
        <v>17</v>
      </c>
      <c r="C88" s="167" t="s">
        <v>7</v>
      </c>
      <c r="D88" s="167" t="s">
        <v>17</v>
      </c>
      <c r="E88" s="167" t="s">
        <v>7</v>
      </c>
      <c r="F88" s="167" t="s">
        <v>17</v>
      </c>
      <c r="G88" s="167" t="s">
        <v>7</v>
      </c>
      <c r="H88" s="167" t="s">
        <v>17</v>
      </c>
      <c r="I88" s="167" t="s">
        <v>7</v>
      </c>
      <c r="J88" s="167" t="s">
        <v>17</v>
      </c>
      <c r="K88" s="167" t="s">
        <v>7</v>
      </c>
      <c r="L88" s="176" t="s">
        <v>17</v>
      </c>
      <c r="M88" s="176" t="s">
        <v>7</v>
      </c>
      <c r="N88" s="182" t="s">
        <v>17</v>
      </c>
      <c r="O88" s="182" t="s">
        <v>7</v>
      </c>
    </row>
    <row r="89" spans="1:15" ht="13.5" customHeight="1" x14ac:dyDescent="0.25">
      <c r="A89" s="173" t="s">
        <v>55</v>
      </c>
      <c r="B89" s="7">
        <v>92</v>
      </c>
      <c r="C89" s="8">
        <f>B89/B92</f>
        <v>0.54761904761904767</v>
      </c>
      <c r="D89" s="7">
        <v>95</v>
      </c>
      <c r="E89" s="8">
        <f>D89/D92</f>
        <v>0.59375</v>
      </c>
      <c r="F89" s="7">
        <v>70</v>
      </c>
      <c r="G89" s="8">
        <f>F89/F92</f>
        <v>0.52238805970149249</v>
      </c>
      <c r="H89" s="7">
        <v>89</v>
      </c>
      <c r="I89" s="8">
        <f>H89/H92</f>
        <v>0.60544217687074831</v>
      </c>
      <c r="J89" s="7">
        <v>98</v>
      </c>
      <c r="K89" s="8">
        <f>J89/J92</f>
        <v>0.60122699386503065</v>
      </c>
      <c r="L89" s="7">
        <v>94</v>
      </c>
      <c r="M89" s="8">
        <v>0.62666666666666671</v>
      </c>
      <c r="N89" s="7">
        <v>93</v>
      </c>
      <c r="O89" s="8">
        <v>0.54385964912280704</v>
      </c>
    </row>
    <row r="90" spans="1:15" ht="13.5" customHeight="1" x14ac:dyDescent="0.25">
      <c r="A90" s="42" t="s">
        <v>56</v>
      </c>
      <c r="B90" s="7">
        <v>41</v>
      </c>
      <c r="C90" s="8">
        <f>B90/B92</f>
        <v>0.24404761904761904</v>
      </c>
      <c r="D90" s="7">
        <v>35</v>
      </c>
      <c r="E90" s="8">
        <f>D90/D92</f>
        <v>0.21875</v>
      </c>
      <c r="F90" s="7">
        <v>27</v>
      </c>
      <c r="G90" s="8">
        <f>F90/F92</f>
        <v>0.20149253731343283</v>
      </c>
      <c r="H90" s="7">
        <v>41</v>
      </c>
      <c r="I90" s="8">
        <f>H90/H92</f>
        <v>0.27891156462585032</v>
      </c>
      <c r="J90" s="7">
        <v>35</v>
      </c>
      <c r="K90" s="8">
        <f>J90/J92</f>
        <v>0.21472392638036811</v>
      </c>
      <c r="L90" s="7">
        <v>29</v>
      </c>
      <c r="M90" s="8">
        <v>0.19333333333333333</v>
      </c>
      <c r="N90" s="7">
        <v>36</v>
      </c>
      <c r="O90" s="8">
        <v>0.21052631578947367</v>
      </c>
    </row>
    <row r="91" spans="1:15" ht="13.5" customHeight="1" x14ac:dyDescent="0.25">
      <c r="A91" s="172" t="s">
        <v>57</v>
      </c>
      <c r="B91" s="7">
        <v>35</v>
      </c>
      <c r="C91" s="8">
        <f>B91/B92</f>
        <v>0.20833333333333334</v>
      </c>
      <c r="D91" s="7">
        <v>30</v>
      </c>
      <c r="E91" s="8">
        <f>D91/D92</f>
        <v>0.1875</v>
      </c>
      <c r="F91" s="7">
        <v>37</v>
      </c>
      <c r="G91" s="8">
        <f>F91/F92</f>
        <v>0.27611940298507465</v>
      </c>
      <c r="H91" s="7">
        <v>17</v>
      </c>
      <c r="I91" s="8">
        <f>H91/H92</f>
        <v>0.11564625850340136</v>
      </c>
      <c r="J91" s="7">
        <v>30</v>
      </c>
      <c r="K91" s="8">
        <f>J91/J92</f>
        <v>0.18404907975460122</v>
      </c>
      <c r="L91" s="7">
        <v>27</v>
      </c>
      <c r="M91" s="8">
        <v>0.18</v>
      </c>
      <c r="N91" s="7">
        <v>42</v>
      </c>
      <c r="O91" s="8">
        <v>0.24561403508771928</v>
      </c>
    </row>
    <row r="92" spans="1:15" ht="13.5" customHeight="1" x14ac:dyDescent="0.25">
      <c r="A92" s="171" t="s">
        <v>13</v>
      </c>
      <c r="B92" s="170">
        <f>B89+B90+B91</f>
        <v>168</v>
      </c>
      <c r="C92" s="169"/>
      <c r="D92" s="170">
        <f>D89+D90+D91</f>
        <v>160</v>
      </c>
      <c r="E92" s="169"/>
      <c r="F92" s="170">
        <f>F89+F90+F91</f>
        <v>134</v>
      </c>
      <c r="G92" s="169"/>
      <c r="H92" s="170">
        <f>H89+H90+H91</f>
        <v>147</v>
      </c>
      <c r="I92" s="169"/>
      <c r="J92" s="170">
        <f>J89+J90+J91</f>
        <v>163</v>
      </c>
      <c r="K92" s="169"/>
      <c r="L92" s="170">
        <v>150</v>
      </c>
      <c r="M92" s="169"/>
      <c r="N92" s="170">
        <v>171</v>
      </c>
      <c r="O92" s="169"/>
    </row>
    <row r="93" spans="1:15" ht="13.5" customHeight="1" x14ac:dyDescent="0.25"/>
    <row r="94" spans="1:15" ht="13.5" customHeight="1" x14ac:dyDescent="0.25"/>
    <row r="105" spans="14:15" x14ac:dyDescent="0.25">
      <c r="N105" s="73" t="s">
        <v>175</v>
      </c>
    </row>
    <row r="106" spans="14:15" x14ac:dyDescent="0.25">
      <c r="N106" s="73" t="s">
        <v>17</v>
      </c>
      <c r="O106" s="73" t="s">
        <v>7</v>
      </c>
    </row>
    <row r="107" spans="14:15" x14ac:dyDescent="0.25">
      <c r="N107" s="73">
        <v>93</v>
      </c>
      <c r="O107" s="73">
        <v>0.54385964912280704</v>
      </c>
    </row>
    <row r="108" spans="14:15" x14ac:dyDescent="0.25">
      <c r="N108" s="73">
        <v>36</v>
      </c>
      <c r="O108" s="73">
        <v>0.21052631578947367</v>
      </c>
    </row>
    <row r="109" spans="14:15" x14ac:dyDescent="0.25">
      <c r="N109" s="73">
        <v>42</v>
      </c>
      <c r="O109" s="73">
        <v>0.24561403508771928</v>
      </c>
    </row>
    <row r="110" spans="14:15" x14ac:dyDescent="0.25">
      <c r="N110" s="73">
        <v>171</v>
      </c>
    </row>
  </sheetData>
  <mergeCells count="49">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 ref="B6:C6"/>
    <mergeCell ref="D6:E6"/>
    <mergeCell ref="F6:G6"/>
    <mergeCell ref="H6:I6"/>
    <mergeCell ref="B20:C20"/>
    <mergeCell ref="D20:E20"/>
    <mergeCell ref="F20:G20"/>
    <mergeCell ref="H20:I20"/>
    <mergeCell ref="J77:K77"/>
    <mergeCell ref="J6:K6"/>
    <mergeCell ref="J20:K20"/>
    <mergeCell ref="J29:K29"/>
    <mergeCell ref="J48:K48"/>
    <mergeCell ref="J67:K67"/>
    <mergeCell ref="B87:C87"/>
    <mergeCell ref="D87:E87"/>
    <mergeCell ref="F87:G87"/>
    <mergeCell ref="H87:I87"/>
    <mergeCell ref="J87:K87"/>
    <mergeCell ref="L77:M77"/>
    <mergeCell ref="L87:M87"/>
    <mergeCell ref="L6:M6"/>
    <mergeCell ref="L20:M20"/>
    <mergeCell ref="L29:M29"/>
    <mergeCell ref="L48:M48"/>
    <mergeCell ref="L67:M67"/>
    <mergeCell ref="N77:O77"/>
    <mergeCell ref="N87:O87"/>
    <mergeCell ref="N6:O6"/>
    <mergeCell ref="N20:O20"/>
    <mergeCell ref="N29:O29"/>
    <mergeCell ref="N48:O48"/>
    <mergeCell ref="N67:O6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9"/>
  <sheetViews>
    <sheetView workbookViewId="0">
      <selection activeCell="N87" sqref="N87:O92"/>
    </sheetView>
  </sheetViews>
  <sheetFormatPr defaultRowHeight="15" x14ac:dyDescent="0.25"/>
  <cols>
    <col min="1" max="1" width="21.453125" style="2" customWidth="1"/>
    <col min="2" max="5" width="8.54296875" customWidth="1"/>
    <col min="9" max="9" width="8.90625" customWidth="1"/>
    <col min="10" max="10" width="8.54296875" customWidth="1"/>
    <col min="11" max="11" width="8.54296875" style="76" customWidth="1"/>
    <col min="12" max="16" width="8.90625" style="76"/>
    <col min="257" max="257" width="21.453125" customWidth="1"/>
    <col min="258" max="261" width="8.54296875" customWidth="1"/>
    <col min="265" max="265" width="8.90625" customWidth="1"/>
    <col min="266" max="266" width="11.36328125" customWidth="1"/>
    <col min="513" max="513" width="21.453125" customWidth="1"/>
    <col min="514" max="517" width="8.54296875" customWidth="1"/>
    <col min="521" max="521" width="8.90625" customWidth="1"/>
    <col min="522" max="522" width="11.36328125" customWidth="1"/>
    <col min="769" max="769" width="21.453125" customWidth="1"/>
    <col min="770" max="773" width="8.54296875" customWidth="1"/>
    <col min="777" max="777" width="8.90625" customWidth="1"/>
    <col min="778" max="778" width="11.36328125" customWidth="1"/>
    <col min="1025" max="1025" width="21.453125" customWidth="1"/>
    <col min="1026" max="1029" width="8.54296875" customWidth="1"/>
    <col min="1033" max="1033" width="8.90625" customWidth="1"/>
    <col min="1034" max="1034" width="11.36328125" customWidth="1"/>
    <col min="1281" max="1281" width="21.453125" customWidth="1"/>
    <col min="1282" max="1285" width="8.54296875" customWidth="1"/>
    <col min="1289" max="1289" width="8.90625" customWidth="1"/>
    <col min="1290" max="1290" width="11.36328125" customWidth="1"/>
    <col min="1537" max="1537" width="21.453125" customWidth="1"/>
    <col min="1538" max="1541" width="8.54296875" customWidth="1"/>
    <col min="1545" max="1545" width="8.90625" customWidth="1"/>
    <col min="1546" max="1546" width="11.36328125" customWidth="1"/>
    <col min="1793" max="1793" width="21.453125" customWidth="1"/>
    <col min="1794" max="1797" width="8.54296875" customWidth="1"/>
    <col min="1801" max="1801" width="8.90625" customWidth="1"/>
    <col min="1802" max="1802" width="11.36328125" customWidth="1"/>
    <col min="2049" max="2049" width="21.453125" customWidth="1"/>
    <col min="2050" max="2053" width="8.54296875" customWidth="1"/>
    <col min="2057" max="2057" width="8.90625" customWidth="1"/>
    <col min="2058" max="2058" width="11.36328125" customWidth="1"/>
    <col min="2305" max="2305" width="21.453125" customWidth="1"/>
    <col min="2306" max="2309" width="8.54296875" customWidth="1"/>
    <col min="2313" max="2313" width="8.90625" customWidth="1"/>
    <col min="2314" max="2314" width="11.36328125" customWidth="1"/>
    <col min="2561" max="2561" width="21.453125" customWidth="1"/>
    <col min="2562" max="2565" width="8.54296875" customWidth="1"/>
    <col min="2569" max="2569" width="8.90625" customWidth="1"/>
    <col min="2570" max="2570" width="11.36328125" customWidth="1"/>
    <col min="2817" max="2817" width="21.453125" customWidth="1"/>
    <col min="2818" max="2821" width="8.54296875" customWidth="1"/>
    <col min="2825" max="2825" width="8.90625" customWidth="1"/>
    <col min="2826" max="2826" width="11.36328125" customWidth="1"/>
    <col min="3073" max="3073" width="21.453125" customWidth="1"/>
    <col min="3074" max="3077" width="8.54296875" customWidth="1"/>
    <col min="3081" max="3081" width="8.90625" customWidth="1"/>
    <col min="3082" max="3082" width="11.36328125" customWidth="1"/>
    <col min="3329" max="3329" width="21.453125" customWidth="1"/>
    <col min="3330" max="3333" width="8.54296875" customWidth="1"/>
    <col min="3337" max="3337" width="8.90625" customWidth="1"/>
    <col min="3338" max="3338" width="11.36328125" customWidth="1"/>
    <col min="3585" max="3585" width="21.453125" customWidth="1"/>
    <col min="3586" max="3589" width="8.54296875" customWidth="1"/>
    <col min="3593" max="3593" width="8.90625" customWidth="1"/>
    <col min="3594" max="3594" width="11.36328125" customWidth="1"/>
    <col min="3841" max="3841" width="21.453125" customWidth="1"/>
    <col min="3842" max="3845" width="8.54296875" customWidth="1"/>
    <col min="3849" max="3849" width="8.90625" customWidth="1"/>
    <col min="3850" max="3850" width="11.36328125" customWidth="1"/>
    <col min="4097" max="4097" width="21.453125" customWidth="1"/>
    <col min="4098" max="4101" width="8.54296875" customWidth="1"/>
    <col min="4105" max="4105" width="8.90625" customWidth="1"/>
    <col min="4106" max="4106" width="11.36328125" customWidth="1"/>
    <col min="4353" max="4353" width="21.453125" customWidth="1"/>
    <col min="4354" max="4357" width="8.54296875" customWidth="1"/>
    <col min="4361" max="4361" width="8.90625" customWidth="1"/>
    <col min="4362" max="4362" width="11.36328125" customWidth="1"/>
    <col min="4609" max="4609" width="21.453125" customWidth="1"/>
    <col min="4610" max="4613" width="8.54296875" customWidth="1"/>
    <col min="4617" max="4617" width="8.90625" customWidth="1"/>
    <col min="4618" max="4618" width="11.36328125" customWidth="1"/>
    <col min="4865" max="4865" width="21.453125" customWidth="1"/>
    <col min="4866" max="4869" width="8.54296875" customWidth="1"/>
    <col min="4873" max="4873" width="8.90625" customWidth="1"/>
    <col min="4874" max="4874" width="11.36328125" customWidth="1"/>
    <col min="5121" max="5121" width="21.453125" customWidth="1"/>
    <col min="5122" max="5125" width="8.54296875" customWidth="1"/>
    <col min="5129" max="5129" width="8.90625" customWidth="1"/>
    <col min="5130" max="5130" width="11.36328125" customWidth="1"/>
    <col min="5377" max="5377" width="21.453125" customWidth="1"/>
    <col min="5378" max="5381" width="8.54296875" customWidth="1"/>
    <col min="5385" max="5385" width="8.90625" customWidth="1"/>
    <col min="5386" max="5386" width="11.36328125" customWidth="1"/>
    <col min="5633" max="5633" width="21.453125" customWidth="1"/>
    <col min="5634" max="5637" width="8.54296875" customWidth="1"/>
    <col min="5641" max="5641" width="8.90625" customWidth="1"/>
    <col min="5642" max="5642" width="11.36328125" customWidth="1"/>
    <col min="5889" max="5889" width="21.453125" customWidth="1"/>
    <col min="5890" max="5893" width="8.54296875" customWidth="1"/>
    <col min="5897" max="5897" width="8.90625" customWidth="1"/>
    <col min="5898" max="5898" width="11.36328125" customWidth="1"/>
    <col min="6145" max="6145" width="21.453125" customWidth="1"/>
    <col min="6146" max="6149" width="8.54296875" customWidth="1"/>
    <col min="6153" max="6153" width="8.90625" customWidth="1"/>
    <col min="6154" max="6154" width="11.36328125" customWidth="1"/>
    <col min="6401" max="6401" width="21.453125" customWidth="1"/>
    <col min="6402" max="6405" width="8.54296875" customWidth="1"/>
    <col min="6409" max="6409" width="8.90625" customWidth="1"/>
    <col min="6410" max="6410" width="11.36328125" customWidth="1"/>
    <col min="6657" max="6657" width="21.453125" customWidth="1"/>
    <col min="6658" max="6661" width="8.54296875" customWidth="1"/>
    <col min="6665" max="6665" width="8.90625" customWidth="1"/>
    <col min="6666" max="6666" width="11.36328125" customWidth="1"/>
    <col min="6913" max="6913" width="21.453125" customWidth="1"/>
    <col min="6914" max="6917" width="8.54296875" customWidth="1"/>
    <col min="6921" max="6921" width="8.90625" customWidth="1"/>
    <col min="6922" max="6922" width="11.36328125" customWidth="1"/>
    <col min="7169" max="7169" width="21.453125" customWidth="1"/>
    <col min="7170" max="7173" width="8.54296875" customWidth="1"/>
    <col min="7177" max="7177" width="8.90625" customWidth="1"/>
    <col min="7178" max="7178" width="11.36328125" customWidth="1"/>
    <col min="7425" max="7425" width="21.453125" customWidth="1"/>
    <col min="7426" max="7429" width="8.54296875" customWidth="1"/>
    <col min="7433" max="7433" width="8.90625" customWidth="1"/>
    <col min="7434" max="7434" width="11.36328125" customWidth="1"/>
    <col min="7681" max="7681" width="21.453125" customWidth="1"/>
    <col min="7682" max="7685" width="8.54296875" customWidth="1"/>
    <col min="7689" max="7689" width="8.90625" customWidth="1"/>
    <col min="7690" max="7690" width="11.36328125" customWidth="1"/>
    <col min="7937" max="7937" width="21.453125" customWidth="1"/>
    <col min="7938" max="7941" width="8.54296875" customWidth="1"/>
    <col min="7945" max="7945" width="8.90625" customWidth="1"/>
    <col min="7946" max="7946" width="11.36328125" customWidth="1"/>
    <col min="8193" max="8193" width="21.453125" customWidth="1"/>
    <col min="8194" max="8197" width="8.54296875" customWidth="1"/>
    <col min="8201" max="8201" width="8.90625" customWidth="1"/>
    <col min="8202" max="8202" width="11.36328125" customWidth="1"/>
    <col min="8449" max="8449" width="21.453125" customWidth="1"/>
    <col min="8450" max="8453" width="8.54296875" customWidth="1"/>
    <col min="8457" max="8457" width="8.90625" customWidth="1"/>
    <col min="8458" max="8458" width="11.36328125" customWidth="1"/>
    <col min="8705" max="8705" width="21.453125" customWidth="1"/>
    <col min="8706" max="8709" width="8.54296875" customWidth="1"/>
    <col min="8713" max="8713" width="8.90625" customWidth="1"/>
    <col min="8714" max="8714" width="11.36328125" customWidth="1"/>
    <col min="8961" max="8961" width="21.453125" customWidth="1"/>
    <col min="8962" max="8965" width="8.54296875" customWidth="1"/>
    <col min="8969" max="8969" width="8.90625" customWidth="1"/>
    <col min="8970" max="8970" width="11.36328125" customWidth="1"/>
    <col min="9217" max="9217" width="21.453125" customWidth="1"/>
    <col min="9218" max="9221" width="8.54296875" customWidth="1"/>
    <col min="9225" max="9225" width="8.90625" customWidth="1"/>
    <col min="9226" max="9226" width="11.36328125" customWidth="1"/>
    <col min="9473" max="9473" width="21.453125" customWidth="1"/>
    <col min="9474" max="9477" width="8.54296875" customWidth="1"/>
    <col min="9481" max="9481" width="8.90625" customWidth="1"/>
    <col min="9482" max="9482" width="11.36328125" customWidth="1"/>
    <col min="9729" max="9729" width="21.453125" customWidth="1"/>
    <col min="9730" max="9733" width="8.54296875" customWidth="1"/>
    <col min="9737" max="9737" width="8.90625" customWidth="1"/>
    <col min="9738" max="9738" width="11.36328125" customWidth="1"/>
    <col min="9985" max="9985" width="21.453125" customWidth="1"/>
    <col min="9986" max="9989" width="8.54296875" customWidth="1"/>
    <col min="9993" max="9993" width="8.90625" customWidth="1"/>
    <col min="9994" max="9994" width="11.36328125" customWidth="1"/>
    <col min="10241" max="10241" width="21.453125" customWidth="1"/>
    <col min="10242" max="10245" width="8.54296875" customWidth="1"/>
    <col min="10249" max="10249" width="8.90625" customWidth="1"/>
    <col min="10250" max="10250" width="11.36328125" customWidth="1"/>
    <col min="10497" max="10497" width="21.453125" customWidth="1"/>
    <col min="10498" max="10501" width="8.54296875" customWidth="1"/>
    <col min="10505" max="10505" width="8.90625" customWidth="1"/>
    <col min="10506" max="10506" width="11.36328125" customWidth="1"/>
    <col min="10753" max="10753" width="21.453125" customWidth="1"/>
    <col min="10754" max="10757" width="8.54296875" customWidth="1"/>
    <col min="10761" max="10761" width="8.90625" customWidth="1"/>
    <col min="10762" max="10762" width="11.36328125" customWidth="1"/>
    <col min="11009" max="11009" width="21.453125" customWidth="1"/>
    <col min="11010" max="11013" width="8.54296875" customWidth="1"/>
    <col min="11017" max="11017" width="8.90625" customWidth="1"/>
    <col min="11018" max="11018" width="11.36328125" customWidth="1"/>
    <col min="11265" max="11265" width="21.453125" customWidth="1"/>
    <col min="11266" max="11269" width="8.54296875" customWidth="1"/>
    <col min="11273" max="11273" width="8.90625" customWidth="1"/>
    <col min="11274" max="11274" width="11.36328125" customWidth="1"/>
    <col min="11521" max="11521" width="21.453125" customWidth="1"/>
    <col min="11522" max="11525" width="8.54296875" customWidth="1"/>
    <col min="11529" max="11529" width="8.90625" customWidth="1"/>
    <col min="11530" max="11530" width="11.36328125" customWidth="1"/>
    <col min="11777" max="11777" width="21.453125" customWidth="1"/>
    <col min="11778" max="11781" width="8.54296875" customWidth="1"/>
    <col min="11785" max="11785" width="8.90625" customWidth="1"/>
    <col min="11786" max="11786" width="11.36328125" customWidth="1"/>
    <col min="12033" max="12033" width="21.453125" customWidth="1"/>
    <col min="12034" max="12037" width="8.54296875" customWidth="1"/>
    <col min="12041" max="12041" width="8.90625" customWidth="1"/>
    <col min="12042" max="12042" width="11.36328125" customWidth="1"/>
    <col min="12289" max="12289" width="21.453125" customWidth="1"/>
    <col min="12290" max="12293" width="8.54296875" customWidth="1"/>
    <col min="12297" max="12297" width="8.90625" customWidth="1"/>
    <col min="12298" max="12298" width="11.36328125" customWidth="1"/>
    <col min="12545" max="12545" width="21.453125" customWidth="1"/>
    <col min="12546" max="12549" width="8.54296875" customWidth="1"/>
    <col min="12553" max="12553" width="8.90625" customWidth="1"/>
    <col min="12554" max="12554" width="11.36328125" customWidth="1"/>
    <col min="12801" max="12801" width="21.453125" customWidth="1"/>
    <col min="12802" max="12805" width="8.54296875" customWidth="1"/>
    <col min="12809" max="12809" width="8.90625" customWidth="1"/>
    <col min="12810" max="12810" width="11.36328125" customWidth="1"/>
    <col min="13057" max="13057" width="21.453125" customWidth="1"/>
    <col min="13058" max="13061" width="8.54296875" customWidth="1"/>
    <col min="13065" max="13065" width="8.90625" customWidth="1"/>
    <col min="13066" max="13066" width="11.36328125" customWidth="1"/>
    <col min="13313" max="13313" width="21.453125" customWidth="1"/>
    <col min="13314" max="13317" width="8.54296875" customWidth="1"/>
    <col min="13321" max="13321" width="8.90625" customWidth="1"/>
    <col min="13322" max="13322" width="11.36328125" customWidth="1"/>
    <col min="13569" max="13569" width="21.453125" customWidth="1"/>
    <col min="13570" max="13573" width="8.54296875" customWidth="1"/>
    <col min="13577" max="13577" width="8.90625" customWidth="1"/>
    <col min="13578" max="13578" width="11.36328125" customWidth="1"/>
    <col min="13825" max="13825" width="21.453125" customWidth="1"/>
    <col min="13826" max="13829" width="8.54296875" customWidth="1"/>
    <col min="13833" max="13833" width="8.90625" customWidth="1"/>
    <col min="13834" max="13834" width="11.36328125" customWidth="1"/>
    <col min="14081" max="14081" width="21.453125" customWidth="1"/>
    <col min="14082" max="14085" width="8.54296875" customWidth="1"/>
    <col min="14089" max="14089" width="8.90625" customWidth="1"/>
    <col min="14090" max="14090" width="11.36328125" customWidth="1"/>
    <col min="14337" max="14337" width="21.453125" customWidth="1"/>
    <col min="14338" max="14341" width="8.54296875" customWidth="1"/>
    <col min="14345" max="14345" width="8.90625" customWidth="1"/>
    <col min="14346" max="14346" width="11.36328125" customWidth="1"/>
    <col min="14593" max="14593" width="21.453125" customWidth="1"/>
    <col min="14594" max="14597" width="8.54296875" customWidth="1"/>
    <col min="14601" max="14601" width="8.90625" customWidth="1"/>
    <col min="14602" max="14602" width="11.36328125" customWidth="1"/>
    <col min="14849" max="14849" width="21.453125" customWidth="1"/>
    <col min="14850" max="14853" width="8.54296875" customWidth="1"/>
    <col min="14857" max="14857" width="8.90625" customWidth="1"/>
    <col min="14858" max="14858" width="11.36328125" customWidth="1"/>
    <col min="15105" max="15105" width="21.453125" customWidth="1"/>
    <col min="15106" max="15109" width="8.54296875" customWidth="1"/>
    <col min="15113" max="15113" width="8.90625" customWidth="1"/>
    <col min="15114" max="15114" width="11.36328125" customWidth="1"/>
    <col min="15361" max="15361" width="21.453125" customWidth="1"/>
    <col min="15362" max="15365" width="8.54296875" customWidth="1"/>
    <col min="15369" max="15369" width="8.90625" customWidth="1"/>
    <col min="15370" max="15370" width="11.36328125" customWidth="1"/>
    <col min="15617" max="15617" width="21.453125" customWidth="1"/>
    <col min="15618" max="15621" width="8.54296875" customWidth="1"/>
    <col min="15625" max="15625" width="8.90625" customWidth="1"/>
    <col min="15626" max="15626" width="11.36328125" customWidth="1"/>
    <col min="15873" max="15873" width="21.453125" customWidth="1"/>
    <col min="15874" max="15877" width="8.54296875" customWidth="1"/>
    <col min="15881" max="15881" width="8.90625" customWidth="1"/>
    <col min="15882" max="15882" width="11.36328125" customWidth="1"/>
    <col min="16129" max="16129" width="21.453125" customWidth="1"/>
    <col min="16130" max="16133" width="8.54296875" customWidth="1"/>
    <col min="16137" max="16137" width="8.90625" customWidth="1"/>
    <col min="16138" max="16138" width="11.36328125" customWidth="1"/>
  </cols>
  <sheetData>
    <row r="2" spans="1:15" ht="15.6" x14ac:dyDescent="0.25">
      <c r="A2" s="1" t="s">
        <v>71</v>
      </c>
    </row>
    <row r="3" spans="1:15" ht="13.5" customHeight="1" x14ac:dyDescent="0.25"/>
    <row r="4" spans="1:15" ht="13.5" customHeight="1" x14ac:dyDescent="0.25">
      <c r="A4" s="3" t="s">
        <v>1</v>
      </c>
    </row>
    <row r="5" spans="1:15" ht="13.5" customHeight="1" x14ac:dyDescent="0.25">
      <c r="A5" s="3"/>
    </row>
    <row r="6" spans="1:15" ht="13.5" customHeight="1" x14ac:dyDescent="0.25">
      <c r="A6" s="4"/>
      <c r="B6" s="184" t="s">
        <v>3</v>
      </c>
      <c r="C6" s="184"/>
      <c r="D6" s="185" t="s">
        <v>4</v>
      </c>
      <c r="E6" s="186"/>
      <c r="F6" s="185" t="s">
        <v>5</v>
      </c>
      <c r="G6" s="186"/>
      <c r="H6" s="185" t="s">
        <v>6</v>
      </c>
      <c r="I6" s="186"/>
      <c r="J6" s="185" t="s">
        <v>154</v>
      </c>
      <c r="K6" s="186"/>
      <c r="L6" s="185" t="s">
        <v>173</v>
      </c>
      <c r="M6" s="186"/>
      <c r="N6" s="185" t="s">
        <v>175</v>
      </c>
      <c r="O6" s="186"/>
    </row>
    <row r="7" spans="1:15" ht="13.5" customHeight="1" x14ac:dyDescent="0.25">
      <c r="A7" s="5"/>
      <c r="B7" s="168" t="s">
        <v>17</v>
      </c>
      <c r="C7" s="168" t="s">
        <v>7</v>
      </c>
      <c r="D7" s="168" t="s">
        <v>17</v>
      </c>
      <c r="E7" s="168" t="s">
        <v>7</v>
      </c>
      <c r="F7" s="168" t="s">
        <v>17</v>
      </c>
      <c r="G7" s="168" t="s">
        <v>7</v>
      </c>
      <c r="H7" s="168" t="s">
        <v>17</v>
      </c>
      <c r="I7" s="168" t="s">
        <v>7</v>
      </c>
      <c r="J7" s="168" t="s">
        <v>17</v>
      </c>
      <c r="K7" s="168" t="s">
        <v>7</v>
      </c>
      <c r="L7" s="175" t="s">
        <v>17</v>
      </c>
      <c r="M7" s="175" t="s">
        <v>7</v>
      </c>
      <c r="N7" s="181" t="s">
        <v>176</v>
      </c>
      <c r="O7" s="181" t="s">
        <v>7</v>
      </c>
    </row>
    <row r="8" spans="1:15" ht="13.5" customHeight="1" x14ac:dyDescent="0.25">
      <c r="A8" s="6" t="s">
        <v>8</v>
      </c>
      <c r="B8" s="7">
        <v>24</v>
      </c>
      <c r="C8" s="8">
        <f>B8/B$13</f>
        <v>0.52173913043478259</v>
      </c>
      <c r="D8" s="7">
        <v>41</v>
      </c>
      <c r="E8" s="8">
        <f>D8/D$13</f>
        <v>0.80392156862745101</v>
      </c>
      <c r="F8" s="7">
        <v>37</v>
      </c>
      <c r="G8" s="8">
        <f>F8/F$13</f>
        <v>0.6271186440677966</v>
      </c>
      <c r="H8" s="7">
        <v>42</v>
      </c>
      <c r="I8" s="8">
        <f>H8/H$13</f>
        <v>0.62686567164179108</v>
      </c>
      <c r="J8" s="7">
        <v>48</v>
      </c>
      <c r="K8" s="8">
        <v>0.58536585365853655</v>
      </c>
      <c r="L8" s="7">
        <v>57</v>
      </c>
      <c r="M8" s="8">
        <v>0.6333333333333333</v>
      </c>
      <c r="N8" s="7">
        <v>36</v>
      </c>
      <c r="O8" s="8">
        <v>0.6428571428571429</v>
      </c>
    </row>
    <row r="9" spans="1:15" ht="13.5" customHeight="1" x14ac:dyDescent="0.25">
      <c r="A9" s="9" t="s">
        <v>9</v>
      </c>
      <c r="B9" s="7">
        <v>20</v>
      </c>
      <c r="C9" s="8">
        <f>B9/B$13</f>
        <v>0.43478260869565216</v>
      </c>
      <c r="D9" s="7">
        <v>10</v>
      </c>
      <c r="E9" s="8">
        <f>D9/D$13</f>
        <v>0.19607843137254902</v>
      </c>
      <c r="F9" s="7">
        <v>18</v>
      </c>
      <c r="G9" s="8">
        <f>F9/F$13</f>
        <v>0.30508474576271188</v>
      </c>
      <c r="H9" s="7">
        <v>17</v>
      </c>
      <c r="I9" s="8">
        <f>H9/H$13</f>
        <v>0.2537313432835821</v>
      </c>
      <c r="J9" s="7">
        <v>29</v>
      </c>
      <c r="K9" s="8">
        <v>0.35365853658536583</v>
      </c>
      <c r="L9" s="7">
        <v>28</v>
      </c>
      <c r="M9" s="8">
        <v>0.31111111111111112</v>
      </c>
      <c r="N9" s="7">
        <v>17</v>
      </c>
      <c r="O9" s="8">
        <v>0.30357142857142855</v>
      </c>
    </row>
    <row r="10" spans="1:15" ht="13.5" customHeight="1" x14ac:dyDescent="0.25">
      <c r="A10" s="9" t="s">
        <v>10</v>
      </c>
      <c r="B10" s="7">
        <v>0</v>
      </c>
      <c r="C10" s="8">
        <f>B10/B$13</f>
        <v>0</v>
      </c>
      <c r="D10" s="7">
        <v>0</v>
      </c>
      <c r="E10" s="8">
        <f>D10/D$13</f>
        <v>0</v>
      </c>
      <c r="F10" s="7">
        <v>0</v>
      </c>
      <c r="G10" s="8">
        <f>F10/F$13</f>
        <v>0</v>
      </c>
      <c r="H10" s="7">
        <v>1</v>
      </c>
      <c r="I10" s="8">
        <f>H10/H$13</f>
        <v>1.4925373134328358E-2</v>
      </c>
      <c r="J10" s="7">
        <v>0</v>
      </c>
      <c r="K10" s="8">
        <v>0</v>
      </c>
      <c r="L10" s="7">
        <v>0</v>
      </c>
      <c r="M10" s="8">
        <v>0</v>
      </c>
      <c r="N10" s="7">
        <v>0</v>
      </c>
      <c r="O10" s="8">
        <v>0</v>
      </c>
    </row>
    <row r="11" spans="1:15" ht="13.5" customHeight="1" x14ac:dyDescent="0.25">
      <c r="A11" s="9" t="s">
        <v>11</v>
      </c>
      <c r="B11" s="7">
        <v>2</v>
      </c>
      <c r="C11" s="8">
        <f>B11/B$13</f>
        <v>4.3478260869565216E-2</v>
      </c>
      <c r="D11" s="7">
        <v>0</v>
      </c>
      <c r="E11" s="8">
        <f>D11/D$13</f>
        <v>0</v>
      </c>
      <c r="F11" s="7">
        <v>4</v>
      </c>
      <c r="G11" s="8">
        <f>F11/F$13</f>
        <v>6.7796610169491525E-2</v>
      </c>
      <c r="H11" s="7">
        <v>7</v>
      </c>
      <c r="I11" s="8">
        <f>H11/H$13</f>
        <v>0.1044776119402985</v>
      </c>
      <c r="J11" s="7">
        <v>5</v>
      </c>
      <c r="K11" s="8">
        <v>6.097560975609756E-2</v>
      </c>
      <c r="L11" s="7">
        <v>5</v>
      </c>
      <c r="M11" s="8">
        <v>5.5555555555555552E-2</v>
      </c>
      <c r="N11" s="7">
        <v>3</v>
      </c>
      <c r="O11" s="8">
        <v>5.3571428571428568E-2</v>
      </c>
    </row>
    <row r="12" spans="1:15" ht="13.5" customHeight="1" thickBot="1" x14ac:dyDescent="0.3">
      <c r="A12" s="9" t="s">
        <v>12</v>
      </c>
      <c r="B12" s="7">
        <v>0</v>
      </c>
      <c r="C12" s="8">
        <f>B12/B$13</f>
        <v>0</v>
      </c>
      <c r="D12" s="7">
        <v>0</v>
      </c>
      <c r="E12" s="8">
        <f>D12/D$13</f>
        <v>0</v>
      </c>
      <c r="F12" s="7">
        <v>0</v>
      </c>
      <c r="G12" s="8">
        <f>F12/F$13</f>
        <v>0</v>
      </c>
      <c r="H12" s="7">
        <v>0</v>
      </c>
      <c r="I12" s="8">
        <f>H12/H$13</f>
        <v>0</v>
      </c>
      <c r="J12" s="7">
        <v>0</v>
      </c>
      <c r="K12" s="8">
        <v>0</v>
      </c>
      <c r="L12" s="7">
        <v>0</v>
      </c>
      <c r="M12" s="8">
        <v>0</v>
      </c>
      <c r="N12" s="7">
        <v>0</v>
      </c>
      <c r="O12" s="8">
        <v>0</v>
      </c>
    </row>
    <row r="13" spans="1:15" ht="13.5" customHeight="1" thickTop="1" thickBot="1" x14ac:dyDescent="0.3">
      <c r="A13" s="10" t="s">
        <v>13</v>
      </c>
      <c r="B13" s="11">
        <f>SUM(B8:B12)</f>
        <v>46</v>
      </c>
      <c r="C13" s="12"/>
      <c r="D13" s="11">
        <f>SUM(D8:D12)</f>
        <v>51</v>
      </c>
      <c r="E13" s="12"/>
      <c r="F13" s="11">
        <f>SUM(F8:F12)</f>
        <v>59</v>
      </c>
      <c r="G13" s="12"/>
      <c r="H13" s="11">
        <f>SUM(H8:H12)</f>
        <v>67</v>
      </c>
      <c r="I13" s="12"/>
      <c r="J13" s="11">
        <v>82</v>
      </c>
      <c r="K13" s="12"/>
      <c r="L13" s="11">
        <v>90</v>
      </c>
      <c r="M13" s="12"/>
      <c r="N13" s="11">
        <v>56</v>
      </c>
      <c r="O13" s="12"/>
    </row>
    <row r="14" spans="1:15" ht="13.5" customHeight="1" thickTop="1" x14ac:dyDescent="0.25">
      <c r="A14" s="3"/>
      <c r="K14"/>
      <c r="L14"/>
      <c r="M14"/>
      <c r="N14"/>
      <c r="O14"/>
    </row>
    <row r="15" spans="1:15" ht="13.5" customHeight="1" x14ac:dyDescent="0.25">
      <c r="A15" s="19" t="s">
        <v>14</v>
      </c>
      <c r="K15"/>
      <c r="L15"/>
      <c r="M15"/>
      <c r="N15"/>
      <c r="O15"/>
    </row>
    <row r="16" spans="1:15" ht="13.5" customHeight="1" x14ac:dyDescent="0.25">
      <c r="A16" s="19"/>
      <c r="K16"/>
      <c r="L16"/>
      <c r="M16"/>
      <c r="N16"/>
      <c r="O16"/>
    </row>
    <row r="17" spans="1:15" ht="13.5" customHeight="1" x14ac:dyDescent="0.25">
      <c r="K17"/>
      <c r="L17"/>
      <c r="M17"/>
      <c r="N17"/>
      <c r="O17"/>
    </row>
    <row r="18" spans="1:15" ht="13.5" customHeight="1" x14ac:dyDescent="0.25">
      <c r="A18" s="3" t="s">
        <v>16</v>
      </c>
      <c r="K18"/>
      <c r="L18"/>
      <c r="M18"/>
      <c r="N18"/>
      <c r="O18"/>
    </row>
    <row r="19" spans="1:15" ht="13.5" customHeight="1" x14ac:dyDescent="0.25">
      <c r="K19"/>
      <c r="L19"/>
      <c r="M19"/>
      <c r="N19"/>
      <c r="O19"/>
    </row>
    <row r="20" spans="1:15" ht="13.5" customHeight="1" x14ac:dyDescent="0.25">
      <c r="B20" s="184" t="s">
        <v>3</v>
      </c>
      <c r="C20" s="184"/>
      <c r="D20" s="185" t="s">
        <v>4</v>
      </c>
      <c r="E20" s="186"/>
      <c r="F20" s="185" t="s">
        <v>5</v>
      </c>
      <c r="G20" s="186"/>
      <c r="H20" s="185" t="s">
        <v>6</v>
      </c>
      <c r="I20" s="186"/>
      <c r="J20" s="185" t="s">
        <v>154</v>
      </c>
      <c r="K20" s="186"/>
      <c r="L20" s="185" t="s">
        <v>173</v>
      </c>
      <c r="M20" s="186"/>
      <c r="N20" s="185" t="s">
        <v>175</v>
      </c>
      <c r="O20" s="186"/>
    </row>
    <row r="21" spans="1:15" ht="13.5" customHeight="1" x14ac:dyDescent="0.25">
      <c r="B21" s="83" t="s">
        <v>17</v>
      </c>
      <c r="C21" s="83" t="s">
        <v>7</v>
      </c>
      <c r="D21" s="83" t="s">
        <v>17</v>
      </c>
      <c r="E21" s="83" t="s">
        <v>7</v>
      </c>
      <c r="F21" s="83" t="s">
        <v>17</v>
      </c>
      <c r="G21" s="83" t="s">
        <v>7</v>
      </c>
      <c r="H21" s="83" t="s">
        <v>17</v>
      </c>
      <c r="I21" s="83" t="s">
        <v>7</v>
      </c>
      <c r="J21" s="164" t="s">
        <v>17</v>
      </c>
      <c r="K21" s="164" t="s">
        <v>7</v>
      </c>
      <c r="L21" s="175" t="s">
        <v>17</v>
      </c>
      <c r="M21" s="175" t="s">
        <v>7</v>
      </c>
      <c r="N21" s="181" t="s">
        <v>17</v>
      </c>
      <c r="O21" s="181" t="s">
        <v>7</v>
      </c>
    </row>
    <row r="22" spans="1:15" ht="13.5" customHeight="1" x14ac:dyDescent="0.25">
      <c r="A22" s="24" t="s">
        <v>18</v>
      </c>
      <c r="B22" s="25">
        <v>20</v>
      </c>
      <c r="C22" s="21">
        <f>B22/B$24</f>
        <v>0.48780487804878048</v>
      </c>
      <c r="D22" s="25">
        <v>23</v>
      </c>
      <c r="E22" s="21">
        <f>D22/D$24</f>
        <v>0.54761904761904767</v>
      </c>
      <c r="F22" s="25">
        <v>29</v>
      </c>
      <c r="G22" s="21">
        <f>F22/F$24</f>
        <v>0.70731707317073167</v>
      </c>
      <c r="H22" s="25">
        <v>32</v>
      </c>
      <c r="I22" s="21">
        <f>H22/H$24</f>
        <v>0.71111111111111114</v>
      </c>
      <c r="J22" s="25">
        <v>29</v>
      </c>
      <c r="K22" s="21">
        <v>0.63043478260869568</v>
      </c>
      <c r="L22" s="25">
        <v>32</v>
      </c>
      <c r="M22" s="21">
        <v>0.60377358490566035</v>
      </c>
      <c r="N22" s="25">
        <v>32</v>
      </c>
      <c r="O22" s="21">
        <v>0.72727272727272729</v>
      </c>
    </row>
    <row r="23" spans="1:15" ht="13.5" customHeight="1" thickBot="1" x14ac:dyDescent="0.3">
      <c r="A23" s="26" t="s">
        <v>19</v>
      </c>
      <c r="B23" s="25">
        <v>21</v>
      </c>
      <c r="C23" s="21">
        <f>B23/B$24</f>
        <v>0.51219512195121952</v>
      </c>
      <c r="D23" s="25">
        <v>19</v>
      </c>
      <c r="E23" s="21">
        <f>D23/D$24</f>
        <v>0.45238095238095238</v>
      </c>
      <c r="F23" s="25">
        <v>12</v>
      </c>
      <c r="G23" s="21">
        <f>F23/F$24</f>
        <v>0.29268292682926828</v>
      </c>
      <c r="H23" s="25">
        <v>13</v>
      </c>
      <c r="I23" s="21">
        <f>H23/H$24</f>
        <v>0.28888888888888886</v>
      </c>
      <c r="J23" s="25">
        <v>17</v>
      </c>
      <c r="K23" s="21">
        <v>0.36956521739130432</v>
      </c>
      <c r="L23" s="25">
        <v>21</v>
      </c>
      <c r="M23" s="21">
        <v>0.39622641509433965</v>
      </c>
      <c r="N23" s="25">
        <v>12</v>
      </c>
      <c r="O23" s="21">
        <v>0.27272727272727271</v>
      </c>
    </row>
    <row r="24" spans="1:15" ht="13.5" customHeight="1" thickTop="1" thickBot="1" x14ac:dyDescent="0.3">
      <c r="A24" s="27" t="s">
        <v>13</v>
      </c>
      <c r="B24" s="28">
        <f>SUM(B22:B23)</f>
        <v>41</v>
      </c>
      <c r="C24" s="71"/>
      <c r="D24" s="28">
        <f>SUM(D22:D23)</f>
        <v>42</v>
      </c>
      <c r="E24" s="71"/>
      <c r="F24" s="28">
        <f>SUM(F22:F23)</f>
        <v>41</v>
      </c>
      <c r="G24" s="71"/>
      <c r="H24" s="28">
        <f>SUM(H22:H23)</f>
        <v>45</v>
      </c>
      <c r="I24" s="71"/>
      <c r="J24" s="28">
        <v>46</v>
      </c>
      <c r="K24" s="71"/>
      <c r="L24" s="28">
        <v>53</v>
      </c>
      <c r="M24" s="71"/>
      <c r="N24" s="28">
        <v>44</v>
      </c>
      <c r="O24" s="71"/>
    </row>
    <row r="25" spans="1:15" ht="13.5" customHeight="1" thickTop="1" x14ac:dyDescent="0.25">
      <c r="A25" s="30"/>
      <c r="K25"/>
      <c r="L25"/>
      <c r="M25"/>
    </row>
    <row r="26" spans="1:15" ht="13.5" customHeight="1" x14ac:dyDescent="0.25">
      <c r="K26"/>
      <c r="L26"/>
      <c r="M26"/>
    </row>
    <row r="27" spans="1:15" ht="13.5" customHeight="1" x14ac:dyDescent="0.25">
      <c r="A27" s="3" t="s">
        <v>20</v>
      </c>
      <c r="K27"/>
      <c r="L27"/>
      <c r="M27"/>
    </row>
    <row r="28" spans="1:15" ht="13.5" customHeight="1" x14ac:dyDescent="0.25">
      <c r="A28" s="3"/>
      <c r="K28"/>
      <c r="L28"/>
      <c r="M28"/>
    </row>
    <row r="29" spans="1:15" ht="13.5" customHeight="1" x14ac:dyDescent="0.25">
      <c r="A29" s="32"/>
      <c r="B29" s="184" t="s">
        <v>3</v>
      </c>
      <c r="C29" s="184"/>
      <c r="D29" s="185" t="s">
        <v>4</v>
      </c>
      <c r="E29" s="186"/>
      <c r="F29" s="185" t="s">
        <v>5</v>
      </c>
      <c r="G29" s="186"/>
      <c r="H29" s="185" t="s">
        <v>6</v>
      </c>
      <c r="I29" s="186"/>
      <c r="J29" s="185" t="s">
        <v>154</v>
      </c>
      <c r="K29" s="186"/>
      <c r="L29" s="185" t="s">
        <v>173</v>
      </c>
      <c r="M29" s="186"/>
      <c r="N29" s="185" t="s">
        <v>175</v>
      </c>
      <c r="O29" s="186"/>
    </row>
    <row r="30" spans="1:15" ht="13.5" customHeight="1" x14ac:dyDescent="0.25">
      <c r="A30" s="32"/>
      <c r="B30" s="83" t="s">
        <v>17</v>
      </c>
      <c r="C30" s="83" t="s">
        <v>7</v>
      </c>
      <c r="D30" s="83" t="s">
        <v>17</v>
      </c>
      <c r="E30" s="83" t="s">
        <v>7</v>
      </c>
      <c r="F30" s="83" t="s">
        <v>17</v>
      </c>
      <c r="G30" s="83" t="s">
        <v>7</v>
      </c>
      <c r="H30" s="83" t="s">
        <v>17</v>
      </c>
      <c r="I30" s="83" t="s">
        <v>7</v>
      </c>
      <c r="J30" s="164" t="s">
        <v>17</v>
      </c>
      <c r="K30" s="164" t="s">
        <v>7</v>
      </c>
      <c r="L30" s="175" t="s">
        <v>17</v>
      </c>
      <c r="M30" s="175" t="s">
        <v>7</v>
      </c>
      <c r="N30" s="181" t="s">
        <v>17</v>
      </c>
      <c r="O30" s="181" t="s">
        <v>7</v>
      </c>
    </row>
    <row r="31" spans="1:15" ht="39" customHeight="1" x14ac:dyDescent="0.25">
      <c r="A31" s="33" t="s">
        <v>21</v>
      </c>
      <c r="B31" s="25">
        <v>17</v>
      </c>
      <c r="C31" s="34">
        <f t="shared" ref="C31:E41" si="0">B31/B$42</f>
        <v>0.41463414634146339</v>
      </c>
      <c r="D31" s="25">
        <v>14</v>
      </c>
      <c r="E31" s="34">
        <f t="shared" si="0"/>
        <v>0.33333333333333331</v>
      </c>
      <c r="F31" s="25">
        <v>9</v>
      </c>
      <c r="G31" s="34">
        <f t="shared" ref="G31:G41" si="1">F31/F$42</f>
        <v>0.21951219512195122</v>
      </c>
      <c r="H31" s="25">
        <v>8</v>
      </c>
      <c r="I31" s="34">
        <f t="shared" ref="I31:I41" si="2">H31/H$42</f>
        <v>0.17777777777777778</v>
      </c>
      <c r="J31" s="25">
        <v>10</v>
      </c>
      <c r="K31" s="34">
        <v>0.21739130434782608</v>
      </c>
      <c r="L31" s="25">
        <v>15</v>
      </c>
      <c r="M31" s="34">
        <v>0.28301886792452829</v>
      </c>
      <c r="N31" s="25">
        <v>10</v>
      </c>
      <c r="O31" s="34">
        <v>0.22727272727272727</v>
      </c>
    </row>
    <row r="32" spans="1:15" ht="13.5" customHeight="1" x14ac:dyDescent="0.25">
      <c r="A32" s="35" t="s">
        <v>22</v>
      </c>
      <c r="B32" s="36">
        <v>12</v>
      </c>
      <c r="C32" s="37">
        <f t="shared" si="0"/>
        <v>0.29268292682926828</v>
      </c>
      <c r="D32" s="36">
        <v>9</v>
      </c>
      <c r="E32" s="37">
        <f t="shared" si="0"/>
        <v>0.21428571428571427</v>
      </c>
      <c r="F32" s="36">
        <v>5</v>
      </c>
      <c r="G32" s="37">
        <f t="shared" si="1"/>
        <v>0.12195121951219512</v>
      </c>
      <c r="H32" s="36">
        <v>5</v>
      </c>
      <c r="I32" s="37">
        <f t="shared" si="2"/>
        <v>0.1111111111111111</v>
      </c>
      <c r="J32" s="36">
        <v>7</v>
      </c>
      <c r="K32" s="37">
        <v>0.15217391304347827</v>
      </c>
      <c r="L32" s="36">
        <v>12</v>
      </c>
      <c r="M32" s="37">
        <v>0.22641509433962265</v>
      </c>
      <c r="N32" s="36">
        <v>8</v>
      </c>
      <c r="O32" s="37">
        <v>0.18181818181818182</v>
      </c>
    </row>
    <row r="33" spans="1:15" ht="13.5" customHeight="1" x14ac:dyDescent="0.25">
      <c r="A33" s="32" t="s">
        <v>23</v>
      </c>
      <c r="B33" s="39">
        <v>2</v>
      </c>
      <c r="C33" s="34">
        <f t="shared" si="0"/>
        <v>4.878048780487805E-2</v>
      </c>
      <c r="D33" s="39">
        <v>4</v>
      </c>
      <c r="E33" s="34">
        <f t="shared" si="0"/>
        <v>9.5238095238095233E-2</v>
      </c>
      <c r="F33" s="39">
        <v>2</v>
      </c>
      <c r="G33" s="34">
        <f t="shared" si="1"/>
        <v>4.878048780487805E-2</v>
      </c>
      <c r="H33" s="39">
        <v>2</v>
      </c>
      <c r="I33" s="34">
        <f t="shared" si="2"/>
        <v>4.4444444444444446E-2</v>
      </c>
      <c r="J33" s="39">
        <v>4</v>
      </c>
      <c r="K33" s="34">
        <v>8.6956521739130432E-2</v>
      </c>
      <c r="L33" s="39">
        <v>3</v>
      </c>
      <c r="M33" s="34">
        <v>5.6603773584905662E-2</v>
      </c>
      <c r="N33" s="39">
        <v>0</v>
      </c>
      <c r="O33" s="34">
        <v>0</v>
      </c>
    </row>
    <row r="34" spans="1:15" ht="13.5" customHeight="1" x14ac:dyDescent="0.25">
      <c r="A34" s="32" t="s">
        <v>24</v>
      </c>
      <c r="B34" s="39">
        <v>0</v>
      </c>
      <c r="C34" s="34">
        <f t="shared" si="0"/>
        <v>0</v>
      </c>
      <c r="D34" s="39">
        <v>0</v>
      </c>
      <c r="E34" s="34">
        <f t="shared" si="0"/>
        <v>0</v>
      </c>
      <c r="F34" s="39">
        <v>0</v>
      </c>
      <c r="G34" s="34">
        <f t="shared" si="1"/>
        <v>0</v>
      </c>
      <c r="H34" s="39">
        <v>0</v>
      </c>
      <c r="I34" s="34">
        <f t="shared" si="2"/>
        <v>0</v>
      </c>
      <c r="J34" s="39"/>
      <c r="K34" s="34">
        <v>0</v>
      </c>
      <c r="L34" s="39">
        <v>0</v>
      </c>
      <c r="M34" s="34">
        <v>0</v>
      </c>
      <c r="N34" s="39">
        <v>1</v>
      </c>
      <c r="O34" s="34">
        <v>2.2727272727272728E-2</v>
      </c>
    </row>
    <row r="35" spans="1:15" ht="13.5" customHeight="1" x14ac:dyDescent="0.25">
      <c r="A35" s="32" t="s">
        <v>25</v>
      </c>
      <c r="B35" s="39">
        <v>2</v>
      </c>
      <c r="C35" s="34">
        <f t="shared" si="0"/>
        <v>4.878048780487805E-2</v>
      </c>
      <c r="D35" s="39">
        <v>1</v>
      </c>
      <c r="E35" s="34">
        <f t="shared" si="0"/>
        <v>2.3809523809523808E-2</v>
      </c>
      <c r="F35" s="39">
        <v>0</v>
      </c>
      <c r="G35" s="34">
        <f t="shared" si="1"/>
        <v>0</v>
      </c>
      <c r="H35" s="39">
        <v>2</v>
      </c>
      <c r="I35" s="34">
        <f t="shared" si="2"/>
        <v>4.4444444444444446E-2</v>
      </c>
      <c r="J35" s="39">
        <v>3</v>
      </c>
      <c r="K35" s="34">
        <v>6.5217391304347824E-2</v>
      </c>
      <c r="L35" s="39">
        <v>0</v>
      </c>
      <c r="M35" s="34">
        <v>0</v>
      </c>
      <c r="N35" s="39">
        <v>0</v>
      </c>
      <c r="O35" s="34">
        <v>0</v>
      </c>
    </row>
    <row r="36" spans="1:15" ht="13.5" customHeight="1" thickBot="1" x14ac:dyDescent="0.3">
      <c r="A36" s="32" t="s">
        <v>26</v>
      </c>
      <c r="B36" s="39">
        <v>0</v>
      </c>
      <c r="C36" s="34">
        <f t="shared" si="0"/>
        <v>0</v>
      </c>
      <c r="D36" s="39">
        <v>0</v>
      </c>
      <c r="E36" s="34">
        <f t="shared" si="0"/>
        <v>0</v>
      </c>
      <c r="F36" s="39">
        <v>1</v>
      </c>
      <c r="G36" s="34">
        <f t="shared" si="1"/>
        <v>2.4390243902439025E-2</v>
      </c>
      <c r="H36" s="39">
        <v>1</v>
      </c>
      <c r="I36" s="34">
        <f t="shared" si="2"/>
        <v>2.2222222222222223E-2</v>
      </c>
      <c r="J36" s="39">
        <v>0</v>
      </c>
      <c r="K36" s="34">
        <v>0</v>
      </c>
      <c r="L36" s="39">
        <v>3</v>
      </c>
      <c r="M36" s="34">
        <v>5.6603773584905662E-2</v>
      </c>
      <c r="N36" s="39">
        <v>1</v>
      </c>
      <c r="O36" s="34">
        <v>2.2727272727272728E-2</v>
      </c>
    </row>
    <row r="37" spans="1:15" ht="13.5" customHeight="1" thickTop="1" thickBot="1" x14ac:dyDescent="0.3">
      <c r="A37" s="40" t="s">
        <v>27</v>
      </c>
      <c r="B37" s="28">
        <f>SUM(B31:B36)-B32</f>
        <v>21</v>
      </c>
      <c r="C37" s="41">
        <f t="shared" si="0"/>
        <v>0.51219512195121952</v>
      </c>
      <c r="D37" s="28">
        <f>SUM(D31:D36)-D32</f>
        <v>19</v>
      </c>
      <c r="E37" s="41">
        <f t="shared" si="0"/>
        <v>0.45238095238095238</v>
      </c>
      <c r="F37" s="28">
        <f>SUM(F31:F36)-F32</f>
        <v>12</v>
      </c>
      <c r="G37" s="41">
        <f t="shared" si="1"/>
        <v>0.29268292682926828</v>
      </c>
      <c r="H37" s="28">
        <f>SUM(H31:H36)-H32</f>
        <v>13</v>
      </c>
      <c r="I37" s="41">
        <f t="shared" si="2"/>
        <v>0.28888888888888886</v>
      </c>
      <c r="J37" s="28">
        <v>17</v>
      </c>
      <c r="K37" s="41">
        <v>0.36956521739130432</v>
      </c>
      <c r="L37" s="28">
        <v>21</v>
      </c>
      <c r="M37" s="41">
        <v>0.39622641509433965</v>
      </c>
      <c r="N37" s="28">
        <v>12</v>
      </c>
      <c r="O37" s="41">
        <v>0.27272727272727271</v>
      </c>
    </row>
    <row r="38" spans="1:15" ht="13.5" customHeight="1" thickTop="1" x14ac:dyDescent="0.25">
      <c r="A38" s="42" t="s">
        <v>28</v>
      </c>
      <c r="B38" s="39">
        <v>18</v>
      </c>
      <c r="C38" s="34">
        <f t="shared" si="0"/>
        <v>0.43902439024390244</v>
      </c>
      <c r="D38" s="39">
        <v>15</v>
      </c>
      <c r="E38" s="34">
        <f t="shared" si="0"/>
        <v>0.35714285714285715</v>
      </c>
      <c r="F38" s="39">
        <v>26</v>
      </c>
      <c r="G38" s="34">
        <f t="shared" si="1"/>
        <v>0.63414634146341464</v>
      </c>
      <c r="H38" s="39">
        <v>30</v>
      </c>
      <c r="I38" s="34">
        <f t="shared" si="2"/>
        <v>0.66666666666666663</v>
      </c>
      <c r="J38" s="39">
        <v>27</v>
      </c>
      <c r="K38" s="34">
        <v>0.58695652173913049</v>
      </c>
      <c r="L38" s="39">
        <v>28</v>
      </c>
      <c r="M38" s="34">
        <v>0.52830188679245282</v>
      </c>
      <c r="N38" s="39">
        <v>25</v>
      </c>
      <c r="O38" s="34">
        <v>0.56818181818181823</v>
      </c>
    </row>
    <row r="39" spans="1:15" ht="13.5" customHeight="1" x14ac:dyDescent="0.25">
      <c r="A39" s="42" t="s">
        <v>29</v>
      </c>
      <c r="B39" s="39">
        <v>2</v>
      </c>
      <c r="C39" s="34">
        <f t="shared" si="0"/>
        <v>4.878048780487805E-2</v>
      </c>
      <c r="D39" s="39">
        <v>8</v>
      </c>
      <c r="E39" s="34">
        <f t="shared" si="0"/>
        <v>0.19047619047619047</v>
      </c>
      <c r="F39" s="39">
        <v>3</v>
      </c>
      <c r="G39" s="34">
        <f t="shared" si="1"/>
        <v>7.3170731707317069E-2</v>
      </c>
      <c r="H39" s="39">
        <v>2</v>
      </c>
      <c r="I39" s="34">
        <f t="shared" si="2"/>
        <v>4.4444444444444446E-2</v>
      </c>
      <c r="J39" s="39">
        <v>2</v>
      </c>
      <c r="K39" s="34">
        <v>4.3478260869565216E-2</v>
      </c>
      <c r="L39" s="39">
        <v>4</v>
      </c>
      <c r="M39" s="34">
        <v>7.5471698113207544E-2</v>
      </c>
      <c r="N39" s="39">
        <v>7</v>
      </c>
      <c r="O39" s="34">
        <v>0.15909090909090909</v>
      </c>
    </row>
    <row r="40" spans="1:15"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row>
    <row r="41" spans="1:15" ht="13.5" customHeight="1" thickTop="1" thickBot="1" x14ac:dyDescent="0.3">
      <c r="A41" s="40" t="s">
        <v>18</v>
      </c>
      <c r="B41" s="28">
        <f>SUM(B38:B40)</f>
        <v>20</v>
      </c>
      <c r="C41" s="41">
        <f t="shared" si="0"/>
        <v>0.48780487804878048</v>
      </c>
      <c r="D41" s="28">
        <f>SUM(D38:D40)</f>
        <v>23</v>
      </c>
      <c r="E41" s="41">
        <f t="shared" si="0"/>
        <v>0.54761904761904767</v>
      </c>
      <c r="F41" s="28">
        <f>SUM(F38:F40)</f>
        <v>29</v>
      </c>
      <c r="G41" s="41">
        <f t="shared" si="1"/>
        <v>0.70731707317073167</v>
      </c>
      <c r="H41" s="28">
        <f>SUM(H38:H40)</f>
        <v>32</v>
      </c>
      <c r="I41" s="41">
        <f t="shared" si="2"/>
        <v>0.71111111111111114</v>
      </c>
      <c r="J41" s="28">
        <v>29</v>
      </c>
      <c r="K41" s="41">
        <v>0.63043478260869568</v>
      </c>
      <c r="L41" s="28">
        <v>32</v>
      </c>
      <c r="M41" s="41">
        <v>0.60377358490566035</v>
      </c>
      <c r="N41" s="28">
        <v>32</v>
      </c>
      <c r="O41" s="41">
        <v>0.72727272727272729</v>
      </c>
    </row>
    <row r="42" spans="1:15" ht="13.5" customHeight="1" thickTop="1" thickBot="1" x14ac:dyDescent="0.3">
      <c r="A42" s="43" t="s">
        <v>31</v>
      </c>
      <c r="B42" s="28">
        <f>B37+B41</f>
        <v>41</v>
      </c>
      <c r="C42" s="29"/>
      <c r="D42" s="28">
        <f>D37+D41</f>
        <v>42</v>
      </c>
      <c r="E42" s="29"/>
      <c r="F42" s="28">
        <f>F37+F41</f>
        <v>41</v>
      </c>
      <c r="G42" s="29"/>
      <c r="H42" s="28">
        <f>H37+H41</f>
        <v>45</v>
      </c>
      <c r="I42" s="29"/>
      <c r="J42" s="28">
        <v>46</v>
      </c>
      <c r="K42" s="29"/>
      <c r="L42" s="28">
        <v>53</v>
      </c>
      <c r="M42" s="29"/>
      <c r="N42" s="28">
        <v>44</v>
      </c>
      <c r="O42" s="29"/>
    </row>
    <row r="43" spans="1:15" ht="13.5" customHeight="1" thickTop="1" x14ac:dyDescent="0.25">
      <c r="A43"/>
      <c r="K43"/>
      <c r="L43"/>
      <c r="M43"/>
      <c r="N43"/>
      <c r="O43"/>
    </row>
    <row r="44" spans="1:15" ht="13.5" customHeight="1" x14ac:dyDescent="0.25">
      <c r="K44"/>
      <c r="L44"/>
      <c r="M44"/>
      <c r="N44"/>
      <c r="O44"/>
    </row>
    <row r="45" spans="1:15" ht="13.5" customHeight="1" x14ac:dyDescent="0.25">
      <c r="K45"/>
      <c r="L45"/>
      <c r="M45"/>
      <c r="N45"/>
      <c r="O45"/>
    </row>
    <row r="46" spans="1:15" ht="13.5" customHeight="1" x14ac:dyDescent="0.25">
      <c r="A46" s="3" t="s">
        <v>62</v>
      </c>
      <c r="K46"/>
      <c r="L46"/>
      <c r="M46"/>
      <c r="N46"/>
      <c r="O46"/>
    </row>
    <row r="47" spans="1:15" ht="13.5" customHeight="1" x14ac:dyDescent="0.25">
      <c r="K47"/>
      <c r="L47"/>
      <c r="M47"/>
      <c r="N47"/>
      <c r="O47"/>
    </row>
    <row r="48" spans="1:15" ht="13.5" customHeight="1" x14ac:dyDescent="0.25">
      <c r="B48" s="184" t="s">
        <v>3</v>
      </c>
      <c r="C48" s="184"/>
      <c r="D48" s="185" t="s">
        <v>4</v>
      </c>
      <c r="E48" s="186"/>
      <c r="F48" s="185" t="s">
        <v>5</v>
      </c>
      <c r="G48" s="186"/>
      <c r="H48" s="185" t="s">
        <v>6</v>
      </c>
      <c r="I48" s="186"/>
      <c r="J48" s="185" t="s">
        <v>154</v>
      </c>
      <c r="K48" s="186"/>
      <c r="L48" s="185" t="s">
        <v>173</v>
      </c>
      <c r="M48" s="186"/>
      <c r="N48" s="185" t="s">
        <v>175</v>
      </c>
      <c r="O48" s="186"/>
    </row>
    <row r="49" spans="1:15" ht="13.5" customHeight="1" x14ac:dyDescent="0.25">
      <c r="B49" s="83" t="s">
        <v>17</v>
      </c>
      <c r="C49" s="83" t="s">
        <v>7</v>
      </c>
      <c r="D49" s="83" t="s">
        <v>17</v>
      </c>
      <c r="E49" s="83" t="s">
        <v>7</v>
      </c>
      <c r="F49" s="83" t="s">
        <v>17</v>
      </c>
      <c r="G49" s="83" t="s">
        <v>7</v>
      </c>
      <c r="H49" s="83" t="s">
        <v>17</v>
      </c>
      <c r="I49" s="83" t="s">
        <v>7</v>
      </c>
      <c r="J49" s="164" t="s">
        <v>17</v>
      </c>
      <c r="K49" s="164" t="s">
        <v>7</v>
      </c>
      <c r="L49" s="175" t="s">
        <v>17</v>
      </c>
      <c r="M49" s="175" t="s">
        <v>7</v>
      </c>
      <c r="N49" s="181" t="s">
        <v>17</v>
      </c>
      <c r="O49" s="181" t="s">
        <v>7</v>
      </c>
    </row>
    <row r="50" spans="1:15" ht="13.5" customHeight="1" x14ac:dyDescent="0.25">
      <c r="A50" s="24" t="s">
        <v>37</v>
      </c>
      <c r="B50" s="25">
        <v>4</v>
      </c>
      <c r="C50" s="21">
        <f t="shared" ref="C50:E61" si="3">B50/B$62</f>
        <v>0.19047619047619047</v>
      </c>
      <c r="D50" s="25">
        <v>6</v>
      </c>
      <c r="E50" s="21">
        <f t="shared" si="3"/>
        <v>0.31578947368421051</v>
      </c>
      <c r="F50" s="25">
        <v>3</v>
      </c>
      <c r="G50" s="21">
        <f t="shared" ref="G50:G61" si="4">F50/F$62</f>
        <v>0.25</v>
      </c>
      <c r="H50" s="25">
        <v>4</v>
      </c>
      <c r="I50" s="21">
        <f t="shared" ref="I50:I61" si="5">H50/H$62</f>
        <v>0.30769230769230771</v>
      </c>
      <c r="J50" s="25">
        <v>6</v>
      </c>
      <c r="K50" s="21">
        <v>0.35294117647058826</v>
      </c>
      <c r="L50" s="25">
        <v>9</v>
      </c>
      <c r="M50" s="21">
        <v>0.42857142857142855</v>
      </c>
      <c r="N50" s="25">
        <v>4</v>
      </c>
      <c r="O50" s="21">
        <v>0.33333333333333331</v>
      </c>
    </row>
    <row r="51" spans="1:15" ht="13.5" customHeight="1" x14ac:dyDescent="0.25">
      <c r="A51" s="26" t="s">
        <v>38</v>
      </c>
      <c r="B51" s="25">
        <v>1</v>
      </c>
      <c r="C51" s="21">
        <f t="shared" si="3"/>
        <v>4.7619047619047616E-2</v>
      </c>
      <c r="D51" s="25">
        <v>0</v>
      </c>
      <c r="E51" s="21">
        <f t="shared" si="3"/>
        <v>0</v>
      </c>
      <c r="F51" s="25">
        <v>1</v>
      </c>
      <c r="G51" s="21">
        <f t="shared" si="4"/>
        <v>8.3333333333333329E-2</v>
      </c>
      <c r="H51" s="25">
        <v>0</v>
      </c>
      <c r="I51" s="21">
        <f t="shared" si="5"/>
        <v>0</v>
      </c>
      <c r="J51" s="25">
        <v>1</v>
      </c>
      <c r="K51" s="21">
        <v>5.8823529411764705E-2</v>
      </c>
      <c r="L51" s="25">
        <v>5</v>
      </c>
      <c r="M51" s="21">
        <v>0.23809523809523808</v>
      </c>
      <c r="N51" s="25">
        <v>2</v>
      </c>
      <c r="O51" s="21">
        <v>0.16666666666666666</v>
      </c>
    </row>
    <row r="52" spans="1:15" ht="26.25" customHeight="1" x14ac:dyDescent="0.25">
      <c r="A52" s="50" t="s">
        <v>68</v>
      </c>
      <c r="B52" s="25">
        <v>3</v>
      </c>
      <c r="C52" s="64">
        <f t="shared" si="3"/>
        <v>0.14285714285714285</v>
      </c>
      <c r="D52" s="25">
        <v>3</v>
      </c>
      <c r="E52" s="64">
        <f t="shared" si="3"/>
        <v>0.15789473684210525</v>
      </c>
      <c r="F52" s="25">
        <v>2</v>
      </c>
      <c r="G52" s="64">
        <f t="shared" si="4"/>
        <v>0.16666666666666666</v>
      </c>
      <c r="H52" s="25">
        <v>1</v>
      </c>
      <c r="I52" s="64">
        <f t="shared" si="5"/>
        <v>7.6923076923076927E-2</v>
      </c>
      <c r="J52" s="25">
        <v>1</v>
      </c>
      <c r="K52" s="64">
        <v>5.8823529411764705E-2</v>
      </c>
      <c r="L52" s="25">
        <v>0</v>
      </c>
      <c r="M52" s="64">
        <v>0</v>
      </c>
      <c r="N52" s="25">
        <v>0</v>
      </c>
      <c r="O52" s="64">
        <v>0</v>
      </c>
    </row>
    <row r="53" spans="1:15" ht="13.5" customHeight="1" x14ac:dyDescent="0.25">
      <c r="A53" s="51" t="s">
        <v>39</v>
      </c>
      <c r="B53" s="52">
        <f>SUM(B50:B52)</f>
        <v>8</v>
      </c>
      <c r="C53" s="80">
        <f t="shared" si="3"/>
        <v>0.38095238095238093</v>
      </c>
      <c r="D53" s="52">
        <f>SUM(D50:D52)</f>
        <v>9</v>
      </c>
      <c r="E53" s="80">
        <f t="shared" si="3"/>
        <v>0.47368421052631576</v>
      </c>
      <c r="F53" s="52">
        <f>SUM(F50:F52)</f>
        <v>6</v>
      </c>
      <c r="G53" s="80">
        <f t="shared" si="4"/>
        <v>0.5</v>
      </c>
      <c r="H53" s="52">
        <f>SUM(H50:H52)</f>
        <v>5</v>
      </c>
      <c r="I53" s="80">
        <f t="shared" si="5"/>
        <v>0.38461538461538464</v>
      </c>
      <c r="J53" s="52">
        <v>8</v>
      </c>
      <c r="K53" s="80">
        <v>0.47058823529411764</v>
      </c>
      <c r="L53" s="52">
        <v>14</v>
      </c>
      <c r="M53" s="80">
        <v>0.66666666666666663</v>
      </c>
      <c r="N53" s="52">
        <v>6</v>
      </c>
      <c r="O53" s="80">
        <v>0.5</v>
      </c>
    </row>
    <row r="54" spans="1:15" ht="13.5" customHeight="1" x14ac:dyDescent="0.25">
      <c r="A54" s="18" t="s">
        <v>42</v>
      </c>
      <c r="B54" s="25">
        <v>5</v>
      </c>
      <c r="C54" s="21">
        <f t="shared" si="3"/>
        <v>0.23809523809523808</v>
      </c>
      <c r="D54" s="25">
        <v>2</v>
      </c>
      <c r="E54" s="21">
        <f t="shared" si="3"/>
        <v>0.10526315789473684</v>
      </c>
      <c r="F54" s="25">
        <v>0</v>
      </c>
      <c r="G54" s="21">
        <f t="shared" si="4"/>
        <v>0</v>
      </c>
      <c r="H54" s="25">
        <v>1</v>
      </c>
      <c r="I54" s="21">
        <f t="shared" si="5"/>
        <v>7.6923076923076927E-2</v>
      </c>
      <c r="J54" s="25">
        <v>1</v>
      </c>
      <c r="K54" s="21">
        <v>5.8823529411764705E-2</v>
      </c>
      <c r="L54" s="25">
        <v>2</v>
      </c>
      <c r="M54" s="21">
        <v>9.5238095238095233E-2</v>
      </c>
      <c r="N54" s="25">
        <v>3</v>
      </c>
      <c r="O54" s="21">
        <v>0.25</v>
      </c>
    </row>
    <row r="55" spans="1:15" ht="13.5" customHeight="1" x14ac:dyDescent="0.25">
      <c r="A55" s="50" t="s">
        <v>43</v>
      </c>
      <c r="B55" s="25">
        <v>1</v>
      </c>
      <c r="C55" s="21">
        <f t="shared" si="3"/>
        <v>4.7619047619047616E-2</v>
      </c>
      <c r="D55" s="25">
        <v>2</v>
      </c>
      <c r="E55" s="21">
        <f t="shared" si="3"/>
        <v>0.10526315789473684</v>
      </c>
      <c r="F55" s="25">
        <v>1</v>
      </c>
      <c r="G55" s="21">
        <f t="shared" si="4"/>
        <v>8.3333333333333329E-2</v>
      </c>
      <c r="H55" s="25">
        <v>0</v>
      </c>
      <c r="I55" s="21">
        <f t="shared" si="5"/>
        <v>0</v>
      </c>
      <c r="J55" s="25">
        <v>0</v>
      </c>
      <c r="K55" s="21">
        <v>0</v>
      </c>
      <c r="L55" s="25">
        <v>0</v>
      </c>
      <c r="M55" s="21">
        <v>0</v>
      </c>
      <c r="N55" s="25">
        <v>0</v>
      </c>
      <c r="O55" s="21">
        <v>0</v>
      </c>
    </row>
    <row r="56" spans="1:15" ht="13.5" customHeight="1" x14ac:dyDescent="0.25">
      <c r="A56" s="18" t="s">
        <v>44</v>
      </c>
      <c r="B56" s="25">
        <v>1</v>
      </c>
      <c r="C56" s="21">
        <f t="shared" si="3"/>
        <v>4.7619047619047616E-2</v>
      </c>
      <c r="D56" s="25">
        <v>0</v>
      </c>
      <c r="E56" s="21">
        <f t="shared" si="3"/>
        <v>0</v>
      </c>
      <c r="F56" s="25">
        <v>1</v>
      </c>
      <c r="G56" s="21">
        <f t="shared" si="4"/>
        <v>8.3333333333333329E-2</v>
      </c>
      <c r="H56" s="25">
        <v>0</v>
      </c>
      <c r="I56" s="21">
        <f t="shared" si="5"/>
        <v>0</v>
      </c>
      <c r="J56" s="25">
        <v>0</v>
      </c>
      <c r="K56" s="21">
        <v>0</v>
      </c>
      <c r="L56" s="25">
        <v>0</v>
      </c>
      <c r="M56" s="21">
        <v>0</v>
      </c>
      <c r="N56" s="25">
        <v>0</v>
      </c>
      <c r="O56" s="21">
        <v>0</v>
      </c>
    </row>
    <row r="57" spans="1:15"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row>
    <row r="58" spans="1:15" ht="13.5" customHeight="1" x14ac:dyDescent="0.25">
      <c r="A58" s="18" t="s">
        <v>46</v>
      </c>
      <c r="B58" s="25">
        <v>3</v>
      </c>
      <c r="C58" s="21">
        <f t="shared" si="3"/>
        <v>0.14285714285714285</v>
      </c>
      <c r="D58" s="25">
        <v>5</v>
      </c>
      <c r="E58" s="21">
        <f t="shared" si="3"/>
        <v>0.26315789473684209</v>
      </c>
      <c r="F58" s="25">
        <v>2</v>
      </c>
      <c r="G58" s="21">
        <f t="shared" si="4"/>
        <v>0.16666666666666666</v>
      </c>
      <c r="H58" s="25">
        <v>4</v>
      </c>
      <c r="I58" s="21">
        <f t="shared" si="5"/>
        <v>0.30769230769230771</v>
      </c>
      <c r="J58" s="25">
        <v>7</v>
      </c>
      <c r="K58" s="21">
        <v>0.41176470588235292</v>
      </c>
      <c r="L58" s="25">
        <v>3</v>
      </c>
      <c r="M58" s="21">
        <v>0.14285714285714285</v>
      </c>
      <c r="N58" s="25">
        <v>1</v>
      </c>
      <c r="O58" s="21">
        <v>8.3333333333333329E-2</v>
      </c>
    </row>
    <row r="59" spans="1:15" ht="13.5" customHeight="1" x14ac:dyDescent="0.25">
      <c r="A59" s="55" t="s">
        <v>47</v>
      </c>
      <c r="B59" s="56">
        <f>SUM(B53:B58)</f>
        <v>18</v>
      </c>
      <c r="C59" s="57">
        <f t="shared" si="3"/>
        <v>0.8571428571428571</v>
      </c>
      <c r="D59" s="56">
        <f>SUM(D53:D58)</f>
        <v>18</v>
      </c>
      <c r="E59" s="57">
        <f t="shared" si="3"/>
        <v>0.94736842105263153</v>
      </c>
      <c r="F59" s="56">
        <f>SUM(F53:F58)</f>
        <v>10</v>
      </c>
      <c r="G59" s="57">
        <f t="shared" si="4"/>
        <v>0.83333333333333337</v>
      </c>
      <c r="H59" s="56">
        <f>SUM(H53:H58)</f>
        <v>10</v>
      </c>
      <c r="I59" s="57">
        <f t="shared" si="5"/>
        <v>0.76923076923076927</v>
      </c>
      <c r="J59" s="56">
        <v>16</v>
      </c>
      <c r="K59" s="57">
        <v>0.94117647058823528</v>
      </c>
      <c r="L59" s="56">
        <v>19</v>
      </c>
      <c r="M59" s="57">
        <v>0.90476190476190477</v>
      </c>
      <c r="N59" s="56">
        <v>10</v>
      </c>
      <c r="O59" s="57">
        <v>0.83333333333333337</v>
      </c>
    </row>
    <row r="60" spans="1:15" ht="13.5" customHeight="1" x14ac:dyDescent="0.25">
      <c r="A60" s="26" t="s">
        <v>48</v>
      </c>
      <c r="B60" s="25">
        <f>B37-(B59+B61)</f>
        <v>3</v>
      </c>
      <c r="C60" s="21">
        <f t="shared" si="3"/>
        <v>0.14285714285714285</v>
      </c>
      <c r="D60" s="25">
        <f>D37-(D59+D61)</f>
        <v>1</v>
      </c>
      <c r="E60" s="21">
        <f t="shared" si="3"/>
        <v>5.2631578947368418E-2</v>
      </c>
      <c r="F60" s="25">
        <f>F37-(F59+F61)</f>
        <v>1</v>
      </c>
      <c r="G60" s="21">
        <f t="shared" si="4"/>
        <v>8.3333333333333329E-2</v>
      </c>
      <c r="H60" s="25">
        <f>H37-(H59+H61)</f>
        <v>3</v>
      </c>
      <c r="I60" s="21">
        <f t="shared" si="5"/>
        <v>0.23076923076923078</v>
      </c>
      <c r="J60" s="25">
        <v>1</v>
      </c>
      <c r="K60" s="21">
        <v>5.8823529411764705E-2</v>
      </c>
      <c r="L60" s="25">
        <v>2</v>
      </c>
      <c r="M60" s="21">
        <v>9.5238095238095233E-2</v>
      </c>
      <c r="N60" s="25">
        <v>1</v>
      </c>
      <c r="O60" s="21">
        <v>8.3333333333333329E-2</v>
      </c>
    </row>
    <row r="61" spans="1:15" ht="13.5" customHeight="1" x14ac:dyDescent="0.25">
      <c r="A61" s="58" t="s">
        <v>49</v>
      </c>
      <c r="B61" s="25">
        <v>0</v>
      </c>
      <c r="C61" s="21">
        <f t="shared" si="3"/>
        <v>0</v>
      </c>
      <c r="D61" s="25">
        <v>0</v>
      </c>
      <c r="E61" s="21">
        <f t="shared" si="3"/>
        <v>0</v>
      </c>
      <c r="F61" s="25">
        <v>1</v>
      </c>
      <c r="G61" s="21">
        <f t="shared" si="4"/>
        <v>8.3333333333333329E-2</v>
      </c>
      <c r="H61" s="25">
        <v>0</v>
      </c>
      <c r="I61" s="21">
        <f t="shared" si="5"/>
        <v>0</v>
      </c>
      <c r="J61" s="25">
        <v>0</v>
      </c>
      <c r="K61" s="21">
        <v>0</v>
      </c>
      <c r="L61" s="25">
        <v>0</v>
      </c>
      <c r="M61" s="21">
        <v>0</v>
      </c>
      <c r="N61" s="25">
        <v>1</v>
      </c>
      <c r="O61" s="21">
        <v>8.3333333333333329E-2</v>
      </c>
    </row>
    <row r="62" spans="1:15" ht="13.5" customHeight="1" x14ac:dyDescent="0.25">
      <c r="A62" s="46" t="s">
        <v>13</v>
      </c>
      <c r="B62" s="47">
        <f>B50+B51+B52+B54+B55+B56+B57+B58+B60+B61</f>
        <v>21</v>
      </c>
      <c r="C62" s="48"/>
      <c r="D62" s="47">
        <f>D50+D51+D52+D54+D55+D56+D57+D58+D60+D61</f>
        <v>19</v>
      </c>
      <c r="E62" s="48"/>
      <c r="F62" s="47">
        <f>F50+F51+F52+F54+F55+F56+F57+F58+F60+F61</f>
        <v>12</v>
      </c>
      <c r="G62" s="48"/>
      <c r="H62" s="47">
        <f>H50+H51+H52+H54+H55+H56+H57+H58+H60+H61</f>
        <v>13</v>
      </c>
      <c r="I62" s="48"/>
      <c r="J62" s="47">
        <v>17</v>
      </c>
      <c r="K62" s="48"/>
      <c r="L62" s="47">
        <v>21</v>
      </c>
      <c r="M62" s="48"/>
      <c r="N62" s="47">
        <v>12</v>
      </c>
      <c r="O62" s="48"/>
    </row>
    <row r="63" spans="1:15" ht="13.5" customHeight="1" x14ac:dyDescent="0.25">
      <c r="K63"/>
      <c r="L63"/>
      <c r="M63"/>
    </row>
    <row r="64" spans="1:15" ht="13.5" customHeight="1" x14ac:dyDescent="0.25">
      <c r="K64"/>
      <c r="L64"/>
      <c r="M64"/>
    </row>
    <row r="65" spans="1:15" ht="13.5" customHeight="1" x14ac:dyDescent="0.25">
      <c r="A65" s="3" t="s">
        <v>63</v>
      </c>
      <c r="K65"/>
      <c r="L65"/>
      <c r="M65"/>
    </row>
    <row r="66" spans="1:15" ht="13.5" customHeight="1" x14ac:dyDescent="0.25">
      <c r="A66" s="3"/>
      <c r="K66"/>
      <c r="L66"/>
      <c r="M66"/>
    </row>
    <row r="67" spans="1:15" ht="13.5" customHeight="1" x14ac:dyDescent="0.25">
      <c r="B67" s="184" t="s">
        <v>3</v>
      </c>
      <c r="C67" s="184"/>
      <c r="D67" s="185" t="s">
        <v>4</v>
      </c>
      <c r="E67" s="186"/>
      <c r="F67" s="185" t="s">
        <v>5</v>
      </c>
      <c r="G67" s="186"/>
      <c r="H67" s="185" t="s">
        <v>6</v>
      </c>
      <c r="I67" s="186"/>
      <c r="J67" s="185" t="s">
        <v>154</v>
      </c>
      <c r="K67" s="186"/>
      <c r="L67" s="185" t="s">
        <v>173</v>
      </c>
      <c r="M67" s="186"/>
      <c r="N67" s="185" t="s">
        <v>175</v>
      </c>
      <c r="O67" s="186"/>
    </row>
    <row r="68" spans="1:15" ht="13.5" customHeight="1" x14ac:dyDescent="0.25">
      <c r="B68" s="83" t="s">
        <v>17</v>
      </c>
      <c r="C68" s="83" t="s">
        <v>7</v>
      </c>
      <c r="D68" s="83" t="s">
        <v>17</v>
      </c>
      <c r="E68" s="83" t="s">
        <v>7</v>
      </c>
      <c r="F68" s="83" t="s">
        <v>17</v>
      </c>
      <c r="G68" s="83" t="s">
        <v>7</v>
      </c>
      <c r="H68" s="83" t="s">
        <v>17</v>
      </c>
      <c r="I68" s="83" t="s">
        <v>7</v>
      </c>
      <c r="J68" s="164" t="s">
        <v>17</v>
      </c>
      <c r="K68" s="164" t="s">
        <v>7</v>
      </c>
      <c r="L68" s="175" t="s">
        <v>17</v>
      </c>
      <c r="M68" s="175" t="s">
        <v>7</v>
      </c>
      <c r="N68" s="181" t="s">
        <v>17</v>
      </c>
      <c r="O68" s="181" t="s">
        <v>7</v>
      </c>
    </row>
    <row r="69" spans="1:15" ht="40.5" customHeight="1" x14ac:dyDescent="0.25">
      <c r="A69" s="60" t="s">
        <v>51</v>
      </c>
      <c r="B69" s="61">
        <f>B50+B51+B52</f>
        <v>8</v>
      </c>
      <c r="C69" s="62">
        <f>B69/B$72</f>
        <v>0.1951219512195122</v>
      </c>
      <c r="D69" s="61">
        <f>D50+D51+D52</f>
        <v>9</v>
      </c>
      <c r="E69" s="62">
        <f>D69/D$72</f>
        <v>0.21428571428571427</v>
      </c>
      <c r="F69" s="61">
        <f>F50+F51+F52</f>
        <v>6</v>
      </c>
      <c r="G69" s="62">
        <f>F69/F$72</f>
        <v>0.14634146341463414</v>
      </c>
      <c r="H69" s="61">
        <f>H50+H51+H52</f>
        <v>5</v>
      </c>
      <c r="I69" s="62">
        <f>H69/H$72</f>
        <v>0.1111111111111111</v>
      </c>
      <c r="J69" s="61">
        <v>8</v>
      </c>
      <c r="K69" s="62">
        <v>0.17391304347826086</v>
      </c>
      <c r="L69" s="61">
        <v>14</v>
      </c>
      <c r="M69" s="62">
        <v>0.26415094339622641</v>
      </c>
      <c r="N69" s="61">
        <v>6</v>
      </c>
      <c r="O69" s="62">
        <v>0.13636363636363635</v>
      </c>
    </row>
    <row r="70" spans="1:15" ht="13.5" customHeight="1" x14ac:dyDescent="0.25">
      <c r="A70" s="26" t="s">
        <v>52</v>
      </c>
      <c r="B70" s="25">
        <f>B23</f>
        <v>21</v>
      </c>
      <c r="C70" s="21">
        <f>B70/B$72</f>
        <v>0.51219512195121952</v>
      </c>
      <c r="D70" s="25">
        <f>D23</f>
        <v>19</v>
      </c>
      <c r="E70" s="21">
        <f>D70/D$72</f>
        <v>0.45238095238095238</v>
      </c>
      <c r="F70" s="25">
        <f>F23</f>
        <v>12</v>
      </c>
      <c r="G70" s="21">
        <f>F70/F$72</f>
        <v>0.29268292682926828</v>
      </c>
      <c r="H70" s="25">
        <f>H23</f>
        <v>13</v>
      </c>
      <c r="I70" s="21">
        <f>H70/H$72</f>
        <v>0.28888888888888886</v>
      </c>
      <c r="J70" s="25">
        <v>17</v>
      </c>
      <c r="K70" s="21">
        <v>0.36956521739130432</v>
      </c>
      <c r="L70" s="25">
        <v>21</v>
      </c>
      <c r="M70" s="21">
        <v>0.39622641509433965</v>
      </c>
      <c r="N70" s="25">
        <v>12</v>
      </c>
      <c r="O70" s="21">
        <v>0.27272727272727271</v>
      </c>
    </row>
    <row r="71" spans="1:15" ht="13.5" customHeight="1" x14ac:dyDescent="0.25">
      <c r="A71" s="50" t="s">
        <v>53</v>
      </c>
      <c r="B71" s="25">
        <f>B22</f>
        <v>20</v>
      </c>
      <c r="C71" s="21">
        <f>B71/B$72</f>
        <v>0.48780487804878048</v>
      </c>
      <c r="D71" s="25">
        <f>D22</f>
        <v>23</v>
      </c>
      <c r="E71" s="21">
        <f>D71/D$72</f>
        <v>0.54761904761904767</v>
      </c>
      <c r="F71" s="25">
        <f>F22</f>
        <v>29</v>
      </c>
      <c r="G71" s="21">
        <f>F71/F$72</f>
        <v>0.70731707317073167</v>
      </c>
      <c r="H71" s="25">
        <f>H22</f>
        <v>32</v>
      </c>
      <c r="I71" s="21">
        <f>H71/H$72</f>
        <v>0.71111111111111114</v>
      </c>
      <c r="J71" s="25">
        <v>29</v>
      </c>
      <c r="K71" s="21">
        <v>0.63043478260869568</v>
      </c>
      <c r="L71" s="25">
        <v>32</v>
      </c>
      <c r="M71" s="21">
        <v>0.60377358490566035</v>
      </c>
      <c r="N71" s="25">
        <v>32</v>
      </c>
      <c r="O71" s="21">
        <v>0.72727272727272729</v>
      </c>
    </row>
    <row r="72" spans="1:15" ht="13.5" customHeight="1" x14ac:dyDescent="0.25">
      <c r="A72" s="46" t="s">
        <v>31</v>
      </c>
      <c r="B72" s="47">
        <f>B70+B71</f>
        <v>41</v>
      </c>
      <c r="C72" s="65"/>
      <c r="D72" s="47">
        <f>D70+D71</f>
        <v>42</v>
      </c>
      <c r="E72" s="65"/>
      <c r="F72" s="47">
        <f>F70+F71</f>
        <v>41</v>
      </c>
      <c r="G72" s="65"/>
      <c r="H72" s="47">
        <f>H70+H71</f>
        <v>45</v>
      </c>
      <c r="I72" s="65"/>
      <c r="J72" s="47">
        <v>46</v>
      </c>
      <c r="K72" s="65"/>
      <c r="L72" s="47">
        <v>53</v>
      </c>
      <c r="M72" s="65"/>
      <c r="N72" s="47">
        <v>44</v>
      </c>
      <c r="O72" s="65"/>
    </row>
    <row r="73" spans="1:15" ht="13.5" customHeight="1" x14ac:dyDescent="0.25">
      <c r="K73"/>
      <c r="L73"/>
      <c r="M73"/>
      <c r="N73"/>
      <c r="O73"/>
    </row>
    <row r="74" spans="1:15" ht="13.5" customHeight="1" x14ac:dyDescent="0.25">
      <c r="K74"/>
      <c r="L74"/>
      <c r="M74"/>
      <c r="N74"/>
      <c r="O74"/>
    </row>
    <row r="75" spans="1:15" ht="13.5" customHeight="1" x14ac:dyDescent="0.25">
      <c r="A75" s="3" t="s">
        <v>64</v>
      </c>
      <c r="K75"/>
      <c r="L75"/>
      <c r="M75"/>
      <c r="N75"/>
      <c r="O75"/>
    </row>
    <row r="76" spans="1:15" ht="13.5" customHeight="1" x14ac:dyDescent="0.25">
      <c r="K76"/>
      <c r="L76"/>
      <c r="M76"/>
      <c r="N76"/>
      <c r="O76"/>
    </row>
    <row r="77" spans="1:15" ht="13.5" customHeight="1" x14ac:dyDescent="0.25">
      <c r="B77" s="184" t="s">
        <v>3</v>
      </c>
      <c r="C77" s="184"/>
      <c r="D77" s="185" t="s">
        <v>4</v>
      </c>
      <c r="E77" s="186"/>
      <c r="F77" s="185" t="s">
        <v>5</v>
      </c>
      <c r="G77" s="186"/>
      <c r="H77" s="185" t="s">
        <v>6</v>
      </c>
      <c r="I77" s="186"/>
      <c r="J77" s="185" t="s">
        <v>154</v>
      </c>
      <c r="K77" s="186"/>
      <c r="L77" s="185" t="s">
        <v>173</v>
      </c>
      <c r="M77" s="186"/>
      <c r="N77" s="185" t="s">
        <v>175</v>
      </c>
      <c r="O77" s="186"/>
    </row>
    <row r="78" spans="1:15" ht="13.5" customHeight="1" x14ac:dyDescent="0.25">
      <c r="B78" s="83" t="s">
        <v>17</v>
      </c>
      <c r="C78" s="83" t="s">
        <v>7</v>
      </c>
      <c r="D78" s="83" t="s">
        <v>17</v>
      </c>
      <c r="E78" s="83" t="s">
        <v>7</v>
      </c>
      <c r="F78" s="83" t="s">
        <v>17</v>
      </c>
      <c r="G78" s="83" t="s">
        <v>7</v>
      </c>
      <c r="H78" s="83" t="s">
        <v>17</v>
      </c>
      <c r="I78" s="83" t="s">
        <v>7</v>
      </c>
      <c r="J78" s="164" t="s">
        <v>17</v>
      </c>
      <c r="K78" s="164" t="s">
        <v>7</v>
      </c>
      <c r="L78" s="175" t="s">
        <v>17</v>
      </c>
      <c r="M78" s="175" t="s">
        <v>7</v>
      </c>
      <c r="N78" s="181" t="s">
        <v>17</v>
      </c>
      <c r="O78" s="181" t="s">
        <v>7</v>
      </c>
    </row>
    <row r="79" spans="1:15" ht="13.5" customHeight="1" x14ac:dyDescent="0.25">
      <c r="A79" s="24" t="s">
        <v>55</v>
      </c>
      <c r="B79" s="157">
        <v>4</v>
      </c>
      <c r="C79" s="34">
        <f>B79/B$82</f>
        <v>9.7560975609756101E-2</v>
      </c>
      <c r="D79" s="157">
        <v>5</v>
      </c>
      <c r="E79" s="34">
        <f>D79/D$82</f>
        <v>0.11904761904761904</v>
      </c>
      <c r="F79" s="157">
        <v>4</v>
      </c>
      <c r="G79" s="34">
        <f>F79/F$82</f>
        <v>9.7560975609756101E-2</v>
      </c>
      <c r="H79" s="157">
        <v>5</v>
      </c>
      <c r="I79" s="21">
        <f>H79/H$82</f>
        <v>0.1111111111111111</v>
      </c>
      <c r="J79" s="157">
        <v>9</v>
      </c>
      <c r="K79" s="21">
        <v>0.19565217391304349</v>
      </c>
      <c r="L79" s="157">
        <v>10</v>
      </c>
      <c r="M79" s="21">
        <v>0.18867924528301888</v>
      </c>
      <c r="N79" s="157">
        <v>3</v>
      </c>
      <c r="O79" s="21">
        <v>6.8181818181818177E-2</v>
      </c>
    </row>
    <row r="80" spans="1:15" ht="13.5" customHeight="1" x14ac:dyDescent="0.25">
      <c r="A80" s="26" t="s">
        <v>56</v>
      </c>
      <c r="B80" s="157">
        <v>37</v>
      </c>
      <c r="C80" s="34">
        <f>B80/B$82</f>
        <v>0.90243902439024393</v>
      </c>
      <c r="D80" s="157">
        <v>37</v>
      </c>
      <c r="E80" s="34">
        <f>D80/D$82</f>
        <v>0.88095238095238093</v>
      </c>
      <c r="F80" s="157">
        <v>37</v>
      </c>
      <c r="G80" s="34">
        <f>F80/F$82</f>
        <v>0.90243902439024393</v>
      </c>
      <c r="H80" s="157">
        <v>39</v>
      </c>
      <c r="I80" s="21">
        <f>H80/H$82</f>
        <v>0.8666666666666667</v>
      </c>
      <c r="J80" s="157">
        <v>37</v>
      </c>
      <c r="K80" s="21">
        <v>0.80434782608695654</v>
      </c>
      <c r="L80" s="157">
        <v>43</v>
      </c>
      <c r="M80" s="21">
        <v>0.81132075471698117</v>
      </c>
      <c r="N80" s="157">
        <v>41</v>
      </c>
      <c r="O80" s="21">
        <v>0.93181818181818177</v>
      </c>
    </row>
    <row r="81" spans="1:15" ht="13.5" customHeight="1" x14ac:dyDescent="0.25">
      <c r="A81" s="66" t="s">
        <v>57</v>
      </c>
      <c r="B81" s="25">
        <v>0</v>
      </c>
      <c r="C81" s="21">
        <f>B81/B$82</f>
        <v>0</v>
      </c>
      <c r="D81" s="25">
        <v>0</v>
      </c>
      <c r="E81" s="21">
        <f>D81/D$82</f>
        <v>0</v>
      </c>
      <c r="F81" s="25">
        <v>0</v>
      </c>
      <c r="G81" s="21">
        <f>F81/F$82</f>
        <v>0</v>
      </c>
      <c r="H81" s="25">
        <v>1</v>
      </c>
      <c r="I81" s="21">
        <f>H81/H$82</f>
        <v>2.2222222222222223E-2</v>
      </c>
      <c r="J81" s="25">
        <v>0</v>
      </c>
      <c r="K81" s="21">
        <v>0</v>
      </c>
      <c r="L81" s="25">
        <v>0</v>
      </c>
      <c r="M81" s="21">
        <v>0</v>
      </c>
      <c r="N81" s="25">
        <v>0</v>
      </c>
      <c r="O81" s="21">
        <v>0</v>
      </c>
    </row>
    <row r="82" spans="1:15" ht="13.5" customHeight="1" x14ac:dyDescent="0.25">
      <c r="A82" s="46" t="s">
        <v>13</v>
      </c>
      <c r="B82" s="47">
        <f>SUM(B79:B81)</f>
        <v>41</v>
      </c>
      <c r="C82" s="48"/>
      <c r="D82" s="47">
        <f>SUM(D79:D81)</f>
        <v>42</v>
      </c>
      <c r="E82" s="48"/>
      <c r="F82" s="47">
        <f>SUM(F79:F81)</f>
        <v>41</v>
      </c>
      <c r="G82" s="48"/>
      <c r="H82" s="47">
        <f>SUM(H79:H81)</f>
        <v>45</v>
      </c>
      <c r="I82" s="48"/>
      <c r="J82" s="47">
        <v>46</v>
      </c>
      <c r="K82" s="48"/>
      <c r="L82" s="47">
        <v>53</v>
      </c>
      <c r="M82" s="48"/>
      <c r="N82" s="47">
        <v>44</v>
      </c>
      <c r="O82" s="48"/>
    </row>
    <row r="83" spans="1:15" ht="13.5" customHeight="1" x14ac:dyDescent="0.25">
      <c r="L83"/>
    </row>
    <row r="84" spans="1:15" ht="13.5" customHeight="1" x14ac:dyDescent="0.25">
      <c r="L84"/>
    </row>
    <row r="85" spans="1:15" ht="13.5" customHeight="1" x14ac:dyDescent="0.25">
      <c r="A85" s="174" t="s">
        <v>65</v>
      </c>
      <c r="B85" s="73"/>
      <c r="C85" s="73"/>
      <c r="D85" s="73"/>
      <c r="E85" s="73"/>
      <c r="F85" s="73"/>
      <c r="G85" s="73"/>
      <c r="H85" s="73"/>
      <c r="I85" s="73"/>
      <c r="J85" s="73"/>
      <c r="K85" s="73"/>
      <c r="L85" s="73"/>
      <c r="M85" s="73"/>
    </row>
    <row r="86" spans="1:15" ht="13.5" customHeight="1" x14ac:dyDescent="0.25">
      <c r="A86" s="5"/>
      <c r="B86" s="73"/>
      <c r="C86" s="73"/>
      <c r="D86" s="73"/>
      <c r="E86" s="73"/>
      <c r="F86" s="73"/>
      <c r="G86" s="73"/>
      <c r="H86" s="73"/>
      <c r="I86" s="73"/>
      <c r="J86" s="73"/>
      <c r="K86" s="73"/>
      <c r="L86" s="73"/>
      <c r="M86" s="73"/>
    </row>
    <row r="87" spans="1:15" ht="13.5" customHeight="1" x14ac:dyDescent="0.25">
      <c r="A87" s="5"/>
      <c r="B87" s="184" t="s">
        <v>3</v>
      </c>
      <c r="C87" s="184"/>
      <c r="D87" s="185" t="s">
        <v>4</v>
      </c>
      <c r="E87" s="186"/>
      <c r="F87" s="185" t="s">
        <v>5</v>
      </c>
      <c r="G87" s="186"/>
      <c r="H87" s="185" t="s">
        <v>6</v>
      </c>
      <c r="I87" s="186"/>
      <c r="J87" s="185" t="s">
        <v>154</v>
      </c>
      <c r="K87" s="186"/>
      <c r="L87" s="185" t="s">
        <v>173</v>
      </c>
      <c r="M87" s="186"/>
      <c r="N87" s="185" t="s">
        <v>175</v>
      </c>
      <c r="O87" s="186"/>
    </row>
    <row r="88" spans="1:15" ht="13.5" customHeight="1" x14ac:dyDescent="0.25">
      <c r="A88" s="5"/>
      <c r="B88" s="168" t="s">
        <v>17</v>
      </c>
      <c r="C88" s="168" t="s">
        <v>7</v>
      </c>
      <c r="D88" s="168" t="s">
        <v>17</v>
      </c>
      <c r="E88" s="168" t="s">
        <v>7</v>
      </c>
      <c r="F88" s="168" t="s">
        <v>17</v>
      </c>
      <c r="G88" s="168" t="s">
        <v>7</v>
      </c>
      <c r="H88" s="168" t="s">
        <v>17</v>
      </c>
      <c r="I88" s="168" t="s">
        <v>7</v>
      </c>
      <c r="J88" s="168" t="s">
        <v>17</v>
      </c>
      <c r="K88" s="168" t="s">
        <v>7</v>
      </c>
      <c r="L88" s="175" t="s">
        <v>17</v>
      </c>
      <c r="M88" s="175" t="s">
        <v>7</v>
      </c>
      <c r="N88" s="181" t="s">
        <v>17</v>
      </c>
      <c r="O88" s="181" t="s">
        <v>7</v>
      </c>
    </row>
    <row r="89" spans="1:15" ht="13.5" customHeight="1" x14ac:dyDescent="0.25">
      <c r="A89" s="173" t="s">
        <v>55</v>
      </c>
      <c r="B89" s="7">
        <v>17</v>
      </c>
      <c r="C89" s="8">
        <f>B89/B92</f>
        <v>0.4358974358974359</v>
      </c>
      <c r="D89" s="7">
        <v>20</v>
      </c>
      <c r="E89" s="8">
        <f>D89/D92</f>
        <v>0.64516129032258063</v>
      </c>
      <c r="F89" s="7">
        <v>17</v>
      </c>
      <c r="G89" s="8">
        <f>F89/F92</f>
        <v>0.58620689655172409</v>
      </c>
      <c r="H89" s="7">
        <v>31</v>
      </c>
      <c r="I89" s="8">
        <f>H89/H92</f>
        <v>0.75609756097560976</v>
      </c>
      <c r="J89" s="7">
        <v>29</v>
      </c>
      <c r="K89" s="8">
        <f>J89/J92</f>
        <v>0.64444444444444449</v>
      </c>
      <c r="L89" s="7">
        <v>32</v>
      </c>
      <c r="M89" s="8">
        <v>0.66666666666666663</v>
      </c>
      <c r="N89" s="7">
        <v>29</v>
      </c>
      <c r="O89" s="8">
        <v>0.65909090909090906</v>
      </c>
    </row>
    <row r="90" spans="1:15" ht="13.5" customHeight="1" x14ac:dyDescent="0.25">
      <c r="A90" s="42" t="s">
        <v>56</v>
      </c>
      <c r="B90" s="7">
        <v>9</v>
      </c>
      <c r="C90" s="8">
        <f>B90/B92</f>
        <v>0.23076923076923078</v>
      </c>
      <c r="D90" s="7">
        <v>3</v>
      </c>
      <c r="E90" s="8">
        <f>D90/D92</f>
        <v>9.6774193548387094E-2</v>
      </c>
      <c r="F90" s="7">
        <v>1</v>
      </c>
      <c r="G90" s="8">
        <f>F90/F92</f>
        <v>3.4482758620689655E-2</v>
      </c>
      <c r="H90" s="7">
        <v>1</v>
      </c>
      <c r="I90" s="8">
        <f>H90/H92</f>
        <v>2.4390243902439025E-2</v>
      </c>
      <c r="J90" s="7">
        <v>9</v>
      </c>
      <c r="K90" s="8">
        <f>J90/J92</f>
        <v>0.2</v>
      </c>
      <c r="L90" s="7">
        <v>4</v>
      </c>
      <c r="M90" s="8">
        <v>8.3333333333333329E-2</v>
      </c>
      <c r="N90" s="7">
        <v>5</v>
      </c>
      <c r="O90" s="8">
        <v>0.11363636363636363</v>
      </c>
    </row>
    <row r="91" spans="1:15" ht="13.5" customHeight="1" x14ac:dyDescent="0.25">
      <c r="A91" s="172" t="s">
        <v>57</v>
      </c>
      <c r="B91" s="7">
        <v>13</v>
      </c>
      <c r="C91" s="8">
        <f>B91/B92</f>
        <v>0.33333333333333331</v>
      </c>
      <c r="D91" s="7">
        <v>8</v>
      </c>
      <c r="E91" s="8">
        <f>D91/D92</f>
        <v>0.25806451612903225</v>
      </c>
      <c r="F91" s="7">
        <v>11</v>
      </c>
      <c r="G91" s="8">
        <f>F91/F92</f>
        <v>0.37931034482758619</v>
      </c>
      <c r="H91" s="7">
        <v>9</v>
      </c>
      <c r="I91" s="8">
        <f>H91/H92</f>
        <v>0.21951219512195122</v>
      </c>
      <c r="J91" s="7">
        <v>7</v>
      </c>
      <c r="K91" s="8">
        <f>J91/J92</f>
        <v>0.15555555555555556</v>
      </c>
      <c r="L91" s="7">
        <v>12</v>
      </c>
      <c r="M91" s="8">
        <v>0.25</v>
      </c>
      <c r="N91" s="7">
        <v>10</v>
      </c>
      <c r="O91" s="8">
        <v>0.22727272727272727</v>
      </c>
    </row>
    <row r="92" spans="1:15" ht="13.5" customHeight="1" x14ac:dyDescent="0.25">
      <c r="A92" s="171" t="s">
        <v>13</v>
      </c>
      <c r="B92" s="170">
        <f>B89+B90+B91</f>
        <v>39</v>
      </c>
      <c r="C92" s="169"/>
      <c r="D92" s="170">
        <f>D89+D90+D91</f>
        <v>31</v>
      </c>
      <c r="E92" s="169"/>
      <c r="F92" s="170">
        <f>F89+F90+F91</f>
        <v>29</v>
      </c>
      <c r="G92" s="169"/>
      <c r="H92" s="170">
        <f>H89+H90+H91</f>
        <v>41</v>
      </c>
      <c r="I92" s="169"/>
      <c r="J92" s="170">
        <f>J89+J90+J91</f>
        <v>45</v>
      </c>
      <c r="K92" s="169"/>
      <c r="L92" s="170">
        <v>48</v>
      </c>
      <c r="M92" s="169"/>
      <c r="N92" s="170">
        <v>44</v>
      </c>
      <c r="O92" s="169"/>
    </row>
    <row r="93" spans="1:15" ht="13.5" customHeight="1" x14ac:dyDescent="0.25"/>
    <row r="94" spans="1:15" ht="13.5" customHeight="1" x14ac:dyDescent="0.25"/>
    <row r="95" spans="1:15" ht="13.5" customHeight="1" x14ac:dyDescent="0.25"/>
    <row r="96" spans="1:15" ht="13.5" customHeight="1" x14ac:dyDescent="0.25"/>
    <row r="97" ht="13.5" customHeight="1" x14ac:dyDescent="0.25"/>
    <row r="98" ht="13.5" customHeight="1" x14ac:dyDescent="0.25"/>
    <row r="99" ht="13.5" customHeight="1" x14ac:dyDescent="0.25"/>
  </sheetData>
  <mergeCells count="49">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 ref="B6:C6"/>
    <mergeCell ref="D6:E6"/>
    <mergeCell ref="F6:G6"/>
    <mergeCell ref="H6:I6"/>
    <mergeCell ref="B20:C20"/>
    <mergeCell ref="D20:E20"/>
    <mergeCell ref="F20:G20"/>
    <mergeCell ref="H20:I20"/>
    <mergeCell ref="J77:K77"/>
    <mergeCell ref="J6:K6"/>
    <mergeCell ref="J20:K20"/>
    <mergeCell ref="J29:K29"/>
    <mergeCell ref="J48:K48"/>
    <mergeCell ref="J67:K67"/>
    <mergeCell ref="B87:C87"/>
    <mergeCell ref="D87:E87"/>
    <mergeCell ref="F87:G87"/>
    <mergeCell ref="H87:I87"/>
    <mergeCell ref="J87:K87"/>
    <mergeCell ref="L77:M77"/>
    <mergeCell ref="L87:M87"/>
    <mergeCell ref="L6:M6"/>
    <mergeCell ref="L20:M20"/>
    <mergeCell ref="L29:M29"/>
    <mergeCell ref="L48:M48"/>
    <mergeCell ref="L67:M67"/>
    <mergeCell ref="N29:O29"/>
    <mergeCell ref="N77:O77"/>
    <mergeCell ref="N87:O87"/>
    <mergeCell ref="N6:O6"/>
    <mergeCell ref="N20:O20"/>
    <mergeCell ref="N48:O48"/>
    <mergeCell ref="N67:O6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84"/>
  <sheetViews>
    <sheetView topLeftCell="AI1" workbookViewId="0">
      <selection activeCell="AR37" sqref="AR37"/>
    </sheetView>
  </sheetViews>
  <sheetFormatPr defaultRowHeight="15" customHeight="1" x14ac:dyDescent="0.25"/>
  <cols>
    <col min="1" max="1" width="0.81640625" style="134" customWidth="1"/>
    <col min="2" max="2" width="21.81640625" style="134" customWidth="1"/>
    <col min="3" max="14" width="11.54296875" style="133" customWidth="1"/>
    <col min="15" max="15" width="8.90625" style="134"/>
    <col min="16" max="16" width="21.81640625" style="134" customWidth="1"/>
    <col min="17" max="28" width="11.54296875" style="133" customWidth="1"/>
    <col min="29" max="29" width="8.90625" style="134"/>
    <col min="30" max="30" width="21.81640625" style="134" customWidth="1"/>
    <col min="31" max="33" width="12" style="133" customWidth="1"/>
    <col min="34" max="36" width="11.54296875" style="134" customWidth="1"/>
    <col min="37" max="39" width="12" style="134" customWidth="1"/>
    <col min="40" max="42" width="11.54296875" style="133" customWidth="1"/>
    <col min="43" max="228" width="8.90625" style="134"/>
    <col min="229" max="229" width="0.81640625" style="134" customWidth="1"/>
    <col min="230" max="264" width="11.453125" style="134" customWidth="1"/>
    <col min="265" max="265" width="4" style="134" customWidth="1"/>
    <col min="266" max="484" width="8.90625" style="134"/>
    <col min="485" max="485" width="0.81640625" style="134" customWidth="1"/>
    <col min="486" max="520" width="11.453125" style="134" customWidth="1"/>
    <col min="521" max="521" width="4" style="134" customWidth="1"/>
    <col min="522" max="740" width="8.90625" style="134"/>
    <col min="741" max="741" width="0.81640625" style="134" customWidth="1"/>
    <col min="742" max="776" width="11.453125" style="134" customWidth="1"/>
    <col min="777" max="777" width="4" style="134" customWidth="1"/>
    <col min="778" max="996" width="8.90625" style="134"/>
    <col min="997" max="997" width="0.81640625" style="134" customWidth="1"/>
    <col min="998" max="1032" width="11.453125" style="134" customWidth="1"/>
    <col min="1033" max="1033" width="4" style="134" customWidth="1"/>
    <col min="1034" max="1252" width="8.90625" style="134"/>
    <col min="1253" max="1253" width="0.81640625" style="134" customWidth="1"/>
    <col min="1254" max="1288" width="11.453125" style="134" customWidth="1"/>
    <col min="1289" max="1289" width="4" style="134" customWidth="1"/>
    <col min="1290" max="1508" width="8.90625" style="134"/>
    <col min="1509" max="1509" width="0.81640625" style="134" customWidth="1"/>
    <col min="1510" max="1544" width="11.453125" style="134" customWidth="1"/>
    <col min="1545" max="1545" width="4" style="134" customWidth="1"/>
    <col min="1546" max="1764" width="8.90625" style="134"/>
    <col min="1765" max="1765" width="0.81640625" style="134" customWidth="1"/>
    <col min="1766" max="1800" width="11.453125" style="134" customWidth="1"/>
    <col min="1801" max="1801" width="4" style="134" customWidth="1"/>
    <col min="1802" max="2020" width="8.90625" style="134"/>
    <col min="2021" max="2021" width="0.81640625" style="134" customWidth="1"/>
    <col min="2022" max="2056" width="11.453125" style="134" customWidth="1"/>
    <col min="2057" max="2057" width="4" style="134" customWidth="1"/>
    <col min="2058" max="2276" width="8.90625" style="134"/>
    <col min="2277" max="2277" width="0.81640625" style="134" customWidth="1"/>
    <col min="2278" max="2312" width="11.453125" style="134" customWidth="1"/>
    <col min="2313" max="2313" width="4" style="134" customWidth="1"/>
    <col min="2314" max="2532" width="8.90625" style="134"/>
    <col min="2533" max="2533" width="0.81640625" style="134" customWidth="1"/>
    <col min="2534" max="2568" width="11.453125" style="134" customWidth="1"/>
    <col min="2569" max="2569" width="4" style="134" customWidth="1"/>
    <col min="2570" max="2788" width="8.90625" style="134"/>
    <col min="2789" max="2789" width="0.81640625" style="134" customWidth="1"/>
    <col min="2790" max="2824" width="11.453125" style="134" customWidth="1"/>
    <col min="2825" max="2825" width="4" style="134" customWidth="1"/>
    <col min="2826" max="3044" width="8.90625" style="134"/>
    <col min="3045" max="3045" width="0.81640625" style="134" customWidth="1"/>
    <col min="3046" max="3080" width="11.453125" style="134" customWidth="1"/>
    <col min="3081" max="3081" width="4" style="134" customWidth="1"/>
    <col min="3082" max="3300" width="8.90625" style="134"/>
    <col min="3301" max="3301" width="0.81640625" style="134" customWidth="1"/>
    <col min="3302" max="3336" width="11.453125" style="134" customWidth="1"/>
    <col min="3337" max="3337" width="4" style="134" customWidth="1"/>
    <col min="3338" max="3556" width="8.90625" style="134"/>
    <col min="3557" max="3557" width="0.81640625" style="134" customWidth="1"/>
    <col min="3558" max="3592" width="11.453125" style="134" customWidth="1"/>
    <col min="3593" max="3593" width="4" style="134" customWidth="1"/>
    <col min="3594" max="3812" width="8.90625" style="134"/>
    <col min="3813" max="3813" width="0.81640625" style="134" customWidth="1"/>
    <col min="3814" max="3848" width="11.453125" style="134" customWidth="1"/>
    <col min="3849" max="3849" width="4" style="134" customWidth="1"/>
    <col min="3850" max="4068" width="8.90625" style="134"/>
    <col min="4069" max="4069" width="0.81640625" style="134" customWidth="1"/>
    <col min="4070" max="4104" width="11.453125" style="134" customWidth="1"/>
    <col min="4105" max="4105" width="4" style="134" customWidth="1"/>
    <col min="4106" max="4324" width="8.90625" style="134"/>
    <col min="4325" max="4325" width="0.81640625" style="134" customWidth="1"/>
    <col min="4326" max="4360" width="11.453125" style="134" customWidth="1"/>
    <col min="4361" max="4361" width="4" style="134" customWidth="1"/>
    <col min="4362" max="4580" width="8.90625" style="134"/>
    <col min="4581" max="4581" width="0.81640625" style="134" customWidth="1"/>
    <col min="4582" max="4616" width="11.453125" style="134" customWidth="1"/>
    <col min="4617" max="4617" width="4" style="134" customWidth="1"/>
    <col min="4618" max="4836" width="8.90625" style="134"/>
    <col min="4837" max="4837" width="0.81640625" style="134" customWidth="1"/>
    <col min="4838" max="4872" width="11.453125" style="134" customWidth="1"/>
    <col min="4873" max="4873" width="4" style="134" customWidth="1"/>
    <col min="4874" max="5092" width="8.90625" style="134"/>
    <col min="5093" max="5093" width="0.81640625" style="134" customWidth="1"/>
    <col min="5094" max="5128" width="11.453125" style="134" customWidth="1"/>
    <col min="5129" max="5129" width="4" style="134" customWidth="1"/>
    <col min="5130" max="5348" width="8.90625" style="134"/>
    <col min="5349" max="5349" width="0.81640625" style="134" customWidth="1"/>
    <col min="5350" max="5384" width="11.453125" style="134" customWidth="1"/>
    <col min="5385" max="5385" width="4" style="134" customWidth="1"/>
    <col min="5386" max="5604" width="8.90625" style="134"/>
    <col min="5605" max="5605" width="0.81640625" style="134" customWidth="1"/>
    <col min="5606" max="5640" width="11.453125" style="134" customWidth="1"/>
    <col min="5641" max="5641" width="4" style="134" customWidth="1"/>
    <col min="5642" max="5860" width="8.90625" style="134"/>
    <col min="5861" max="5861" width="0.81640625" style="134" customWidth="1"/>
    <col min="5862" max="5896" width="11.453125" style="134" customWidth="1"/>
    <col min="5897" max="5897" width="4" style="134" customWidth="1"/>
    <col min="5898" max="6116" width="8.90625" style="134"/>
    <col min="6117" max="6117" width="0.81640625" style="134" customWidth="1"/>
    <col min="6118" max="6152" width="11.453125" style="134" customWidth="1"/>
    <col min="6153" max="6153" width="4" style="134" customWidth="1"/>
    <col min="6154" max="6372" width="8.90625" style="134"/>
    <col min="6373" max="6373" width="0.81640625" style="134" customWidth="1"/>
    <col min="6374" max="6408" width="11.453125" style="134" customWidth="1"/>
    <col min="6409" max="6409" width="4" style="134" customWidth="1"/>
    <col min="6410" max="6628" width="8.90625" style="134"/>
    <col min="6629" max="6629" width="0.81640625" style="134" customWidth="1"/>
    <col min="6630" max="6664" width="11.453125" style="134" customWidth="1"/>
    <col min="6665" max="6665" width="4" style="134" customWidth="1"/>
    <col min="6666" max="6884" width="8.90625" style="134"/>
    <col min="6885" max="6885" width="0.81640625" style="134" customWidth="1"/>
    <col min="6886" max="6920" width="11.453125" style="134" customWidth="1"/>
    <col min="6921" max="6921" width="4" style="134" customWidth="1"/>
    <col min="6922" max="7140" width="8.90625" style="134"/>
    <col min="7141" max="7141" width="0.81640625" style="134" customWidth="1"/>
    <col min="7142" max="7176" width="11.453125" style="134" customWidth="1"/>
    <col min="7177" max="7177" width="4" style="134" customWidth="1"/>
    <col min="7178" max="7396" width="8.90625" style="134"/>
    <col min="7397" max="7397" width="0.81640625" style="134" customWidth="1"/>
    <col min="7398" max="7432" width="11.453125" style="134" customWidth="1"/>
    <col min="7433" max="7433" width="4" style="134" customWidth="1"/>
    <col min="7434" max="7652" width="8.90625" style="134"/>
    <col min="7653" max="7653" width="0.81640625" style="134" customWidth="1"/>
    <col min="7654" max="7688" width="11.453125" style="134" customWidth="1"/>
    <col min="7689" max="7689" width="4" style="134" customWidth="1"/>
    <col min="7690" max="7908" width="8.90625" style="134"/>
    <col min="7909" max="7909" width="0.81640625" style="134" customWidth="1"/>
    <col min="7910" max="7944" width="11.453125" style="134" customWidth="1"/>
    <col min="7945" max="7945" width="4" style="134" customWidth="1"/>
    <col min="7946" max="8164" width="8.90625" style="134"/>
    <col min="8165" max="8165" width="0.81640625" style="134" customWidth="1"/>
    <col min="8166" max="8200" width="11.453125" style="134" customWidth="1"/>
    <col min="8201" max="8201" width="4" style="134" customWidth="1"/>
    <col min="8202" max="8420" width="8.90625" style="134"/>
    <col min="8421" max="8421" width="0.81640625" style="134" customWidth="1"/>
    <col min="8422" max="8456" width="11.453125" style="134" customWidth="1"/>
    <col min="8457" max="8457" width="4" style="134" customWidth="1"/>
    <col min="8458" max="8676" width="8.90625" style="134"/>
    <col min="8677" max="8677" width="0.81640625" style="134" customWidth="1"/>
    <col min="8678" max="8712" width="11.453125" style="134" customWidth="1"/>
    <col min="8713" max="8713" width="4" style="134" customWidth="1"/>
    <col min="8714" max="8932" width="8.90625" style="134"/>
    <col min="8933" max="8933" width="0.81640625" style="134" customWidth="1"/>
    <col min="8934" max="8968" width="11.453125" style="134" customWidth="1"/>
    <col min="8969" max="8969" width="4" style="134" customWidth="1"/>
    <col min="8970" max="9188" width="8.90625" style="134"/>
    <col min="9189" max="9189" width="0.81640625" style="134" customWidth="1"/>
    <col min="9190" max="9224" width="11.453125" style="134" customWidth="1"/>
    <col min="9225" max="9225" width="4" style="134" customWidth="1"/>
    <col min="9226" max="9444" width="8.90625" style="134"/>
    <col min="9445" max="9445" width="0.81640625" style="134" customWidth="1"/>
    <col min="9446" max="9480" width="11.453125" style="134" customWidth="1"/>
    <col min="9481" max="9481" width="4" style="134" customWidth="1"/>
    <col min="9482" max="9700" width="8.90625" style="134"/>
    <col min="9701" max="9701" width="0.81640625" style="134" customWidth="1"/>
    <col min="9702" max="9736" width="11.453125" style="134" customWidth="1"/>
    <col min="9737" max="9737" width="4" style="134" customWidth="1"/>
    <col min="9738" max="9956" width="8.90625" style="134"/>
    <col min="9957" max="9957" width="0.81640625" style="134" customWidth="1"/>
    <col min="9958" max="9992" width="11.453125" style="134" customWidth="1"/>
    <col min="9993" max="9993" width="4" style="134" customWidth="1"/>
    <col min="9994" max="10212" width="8.90625" style="134"/>
    <col min="10213" max="10213" width="0.81640625" style="134" customWidth="1"/>
    <col min="10214" max="10248" width="11.453125" style="134" customWidth="1"/>
    <col min="10249" max="10249" width="4" style="134" customWidth="1"/>
    <col min="10250" max="10468" width="8.90625" style="134"/>
    <col min="10469" max="10469" width="0.81640625" style="134" customWidth="1"/>
    <col min="10470" max="10504" width="11.453125" style="134" customWidth="1"/>
    <col min="10505" max="10505" width="4" style="134" customWidth="1"/>
    <col min="10506" max="10724" width="8.90625" style="134"/>
    <col min="10725" max="10725" width="0.81640625" style="134" customWidth="1"/>
    <col min="10726" max="10760" width="11.453125" style="134" customWidth="1"/>
    <col min="10761" max="10761" width="4" style="134" customWidth="1"/>
    <col min="10762" max="10980" width="8.90625" style="134"/>
    <col min="10981" max="10981" width="0.81640625" style="134" customWidth="1"/>
    <col min="10982" max="11016" width="11.453125" style="134" customWidth="1"/>
    <col min="11017" max="11017" width="4" style="134" customWidth="1"/>
    <col min="11018" max="11236" width="8.90625" style="134"/>
    <col min="11237" max="11237" width="0.81640625" style="134" customWidth="1"/>
    <col min="11238" max="11272" width="11.453125" style="134" customWidth="1"/>
    <col min="11273" max="11273" width="4" style="134" customWidth="1"/>
    <col min="11274" max="11492" width="8.90625" style="134"/>
    <col min="11493" max="11493" width="0.81640625" style="134" customWidth="1"/>
    <col min="11494" max="11528" width="11.453125" style="134" customWidth="1"/>
    <col min="11529" max="11529" width="4" style="134" customWidth="1"/>
    <col min="11530" max="11748" width="8.90625" style="134"/>
    <col min="11749" max="11749" width="0.81640625" style="134" customWidth="1"/>
    <col min="11750" max="11784" width="11.453125" style="134" customWidth="1"/>
    <col min="11785" max="11785" width="4" style="134" customWidth="1"/>
    <col min="11786" max="12004" width="8.90625" style="134"/>
    <col min="12005" max="12005" width="0.81640625" style="134" customWidth="1"/>
    <col min="12006" max="12040" width="11.453125" style="134" customWidth="1"/>
    <col min="12041" max="12041" width="4" style="134" customWidth="1"/>
    <col min="12042" max="12260" width="8.90625" style="134"/>
    <col min="12261" max="12261" width="0.81640625" style="134" customWidth="1"/>
    <col min="12262" max="12296" width="11.453125" style="134" customWidth="1"/>
    <col min="12297" max="12297" width="4" style="134" customWidth="1"/>
    <col min="12298" max="12516" width="8.90625" style="134"/>
    <col min="12517" max="12517" width="0.81640625" style="134" customWidth="1"/>
    <col min="12518" max="12552" width="11.453125" style="134" customWidth="1"/>
    <col min="12553" max="12553" width="4" style="134" customWidth="1"/>
    <col min="12554" max="12772" width="8.90625" style="134"/>
    <col min="12773" max="12773" width="0.81640625" style="134" customWidth="1"/>
    <col min="12774" max="12808" width="11.453125" style="134" customWidth="1"/>
    <col min="12809" max="12809" width="4" style="134" customWidth="1"/>
    <col min="12810" max="13028" width="8.90625" style="134"/>
    <col min="13029" max="13029" width="0.81640625" style="134" customWidth="1"/>
    <col min="13030" max="13064" width="11.453125" style="134" customWidth="1"/>
    <col min="13065" max="13065" width="4" style="134" customWidth="1"/>
    <col min="13066" max="13284" width="8.90625" style="134"/>
    <col min="13285" max="13285" width="0.81640625" style="134" customWidth="1"/>
    <col min="13286" max="13320" width="11.453125" style="134" customWidth="1"/>
    <col min="13321" max="13321" width="4" style="134" customWidth="1"/>
    <col min="13322" max="13540" width="8.90625" style="134"/>
    <col min="13541" max="13541" width="0.81640625" style="134" customWidth="1"/>
    <col min="13542" max="13576" width="11.453125" style="134" customWidth="1"/>
    <col min="13577" max="13577" width="4" style="134" customWidth="1"/>
    <col min="13578" max="13796" width="8.90625" style="134"/>
    <col min="13797" max="13797" width="0.81640625" style="134" customWidth="1"/>
    <col min="13798" max="13832" width="11.453125" style="134" customWidth="1"/>
    <col min="13833" max="13833" width="4" style="134" customWidth="1"/>
    <col min="13834" max="14052" width="8.90625" style="134"/>
    <col min="14053" max="14053" width="0.81640625" style="134" customWidth="1"/>
    <col min="14054" max="14088" width="11.453125" style="134" customWidth="1"/>
    <col min="14089" max="14089" width="4" style="134" customWidth="1"/>
    <col min="14090" max="14308" width="8.90625" style="134"/>
    <col min="14309" max="14309" width="0.81640625" style="134" customWidth="1"/>
    <col min="14310" max="14344" width="11.453125" style="134" customWidth="1"/>
    <col min="14345" max="14345" width="4" style="134" customWidth="1"/>
    <col min="14346" max="14564" width="8.90625" style="134"/>
    <col min="14565" max="14565" width="0.81640625" style="134" customWidth="1"/>
    <col min="14566" max="14600" width="11.453125" style="134" customWidth="1"/>
    <col min="14601" max="14601" width="4" style="134" customWidth="1"/>
    <col min="14602" max="14820" width="8.90625" style="134"/>
    <col min="14821" max="14821" width="0.81640625" style="134" customWidth="1"/>
    <col min="14822" max="14856" width="11.453125" style="134" customWidth="1"/>
    <col min="14857" max="14857" width="4" style="134" customWidth="1"/>
    <col min="14858" max="15076" width="8.90625" style="134"/>
    <col min="15077" max="15077" width="0.81640625" style="134" customWidth="1"/>
    <col min="15078" max="15112" width="11.453125" style="134" customWidth="1"/>
    <col min="15113" max="15113" width="4" style="134" customWidth="1"/>
    <col min="15114" max="15332" width="8.90625" style="134"/>
    <col min="15333" max="15333" width="0.81640625" style="134" customWidth="1"/>
    <col min="15334" max="15368" width="11.453125" style="134" customWidth="1"/>
    <col min="15369" max="15369" width="4" style="134" customWidth="1"/>
    <col min="15370" max="15588" width="8.90625" style="134"/>
    <col min="15589" max="15589" width="0.81640625" style="134" customWidth="1"/>
    <col min="15590" max="15624" width="11.453125" style="134" customWidth="1"/>
    <col min="15625" max="15625" width="4" style="134" customWidth="1"/>
    <col min="15626" max="15844" width="8.90625" style="134"/>
    <col min="15845" max="15845" width="0.81640625" style="134" customWidth="1"/>
    <col min="15846" max="15880" width="11.453125" style="134" customWidth="1"/>
    <col min="15881" max="15881" width="4" style="134" customWidth="1"/>
    <col min="15882" max="16100" width="8.90625" style="134"/>
    <col min="16101" max="16101" width="0.81640625" style="134" customWidth="1"/>
    <col min="16102" max="16136" width="11.453125" style="134" customWidth="1"/>
    <col min="16137" max="16137" width="4" style="134" customWidth="1"/>
    <col min="16138" max="16384" width="8.90625" style="134"/>
  </cols>
  <sheetData>
    <row r="2" spans="2:42" ht="26.25" customHeight="1" x14ac:dyDescent="0.25">
      <c r="B2" s="145" t="s">
        <v>134</v>
      </c>
      <c r="P2" s="145"/>
      <c r="AD2" s="145"/>
    </row>
    <row r="4" spans="2:42" ht="15" customHeight="1" x14ac:dyDescent="0.25">
      <c r="B4" s="144" t="s">
        <v>159</v>
      </c>
      <c r="C4" s="143"/>
      <c r="P4" s="144" t="s">
        <v>135</v>
      </c>
      <c r="Q4" s="143"/>
      <c r="AD4" s="144" t="s">
        <v>136</v>
      </c>
      <c r="AE4" s="143"/>
    </row>
    <row r="5" spans="2:42" ht="15" customHeight="1" x14ac:dyDescent="0.25">
      <c r="B5" s="144"/>
      <c r="C5" s="190" t="s">
        <v>137</v>
      </c>
      <c r="D5" s="190"/>
      <c r="E5" s="190"/>
      <c r="F5" s="190" t="s">
        <v>155</v>
      </c>
      <c r="G5" s="190"/>
      <c r="H5" s="190"/>
      <c r="I5" s="190" t="s">
        <v>174</v>
      </c>
      <c r="J5" s="190"/>
      <c r="K5" s="190"/>
      <c r="L5" s="190" t="s">
        <v>177</v>
      </c>
      <c r="M5" s="190"/>
      <c r="N5" s="190"/>
      <c r="P5" s="144"/>
      <c r="Q5" s="190" t="s">
        <v>137</v>
      </c>
      <c r="R5" s="190"/>
      <c r="S5" s="190"/>
      <c r="T5" s="190" t="s">
        <v>155</v>
      </c>
      <c r="U5" s="190"/>
      <c r="V5" s="190"/>
      <c r="W5" s="190" t="s">
        <v>174</v>
      </c>
      <c r="X5" s="190"/>
      <c r="Y5" s="190"/>
      <c r="Z5" s="190" t="s">
        <v>177</v>
      </c>
      <c r="AA5" s="190"/>
      <c r="AB5" s="190"/>
      <c r="AD5" s="144"/>
      <c r="AE5" s="190" t="s">
        <v>137</v>
      </c>
      <c r="AF5" s="190"/>
      <c r="AG5" s="190"/>
      <c r="AH5" s="190" t="s">
        <v>155</v>
      </c>
      <c r="AI5" s="190"/>
      <c r="AJ5" s="190"/>
      <c r="AK5" s="190" t="s">
        <v>174</v>
      </c>
      <c r="AL5" s="190"/>
      <c r="AM5" s="190"/>
      <c r="AN5" s="190" t="s">
        <v>177</v>
      </c>
      <c r="AO5" s="190"/>
      <c r="AP5" s="190"/>
    </row>
    <row r="6" spans="2:42" s="146" customFormat="1" ht="30.6" x14ac:dyDescent="0.25">
      <c r="B6" s="140" t="s">
        <v>132</v>
      </c>
      <c r="C6" s="139" t="s">
        <v>138</v>
      </c>
      <c r="D6" s="149" t="s">
        <v>139</v>
      </c>
      <c r="E6" s="149" t="s">
        <v>140</v>
      </c>
      <c r="F6" s="139" t="s">
        <v>138</v>
      </c>
      <c r="G6" s="149" t="s">
        <v>139</v>
      </c>
      <c r="H6" s="149" t="s">
        <v>140</v>
      </c>
      <c r="I6" s="139" t="s">
        <v>138</v>
      </c>
      <c r="J6" s="149" t="s">
        <v>139</v>
      </c>
      <c r="K6" s="149" t="s">
        <v>140</v>
      </c>
      <c r="L6" s="183" t="s">
        <v>138</v>
      </c>
      <c r="M6" s="149" t="s">
        <v>139</v>
      </c>
      <c r="N6" s="149" t="s">
        <v>140</v>
      </c>
      <c r="P6" s="140" t="s">
        <v>131</v>
      </c>
      <c r="Q6" s="139" t="s">
        <v>138</v>
      </c>
      <c r="R6" s="149" t="s">
        <v>139</v>
      </c>
      <c r="S6" s="149" t="s">
        <v>140</v>
      </c>
      <c r="T6" s="139" t="s">
        <v>138</v>
      </c>
      <c r="U6" s="149" t="s">
        <v>139</v>
      </c>
      <c r="V6" s="149" t="s">
        <v>140</v>
      </c>
      <c r="W6" s="139" t="s">
        <v>138</v>
      </c>
      <c r="X6" s="149" t="s">
        <v>139</v>
      </c>
      <c r="Y6" s="149" t="s">
        <v>140</v>
      </c>
      <c r="Z6" s="183" t="s">
        <v>138</v>
      </c>
      <c r="AA6" s="149" t="s">
        <v>139</v>
      </c>
      <c r="AB6" s="149" t="s">
        <v>140</v>
      </c>
      <c r="AD6" s="140" t="s">
        <v>141</v>
      </c>
      <c r="AE6" s="139" t="s">
        <v>138</v>
      </c>
      <c r="AF6" s="149" t="s">
        <v>139</v>
      </c>
      <c r="AG6" s="149" t="s">
        <v>140</v>
      </c>
      <c r="AH6" s="139" t="s">
        <v>138</v>
      </c>
      <c r="AI6" s="149" t="s">
        <v>139</v>
      </c>
      <c r="AJ6" s="149" t="s">
        <v>140</v>
      </c>
      <c r="AK6" s="139" t="s">
        <v>138</v>
      </c>
      <c r="AL6" s="149" t="s">
        <v>139</v>
      </c>
      <c r="AM6" s="149" t="s">
        <v>140</v>
      </c>
      <c r="AN6" s="183" t="s">
        <v>138</v>
      </c>
      <c r="AO6" s="149" t="s">
        <v>139</v>
      </c>
      <c r="AP6" s="149" t="s">
        <v>140</v>
      </c>
    </row>
    <row r="7" spans="2:42" s="146" customFormat="1" ht="15" customHeight="1" x14ac:dyDescent="0.25">
      <c r="B7" s="147" t="s">
        <v>130</v>
      </c>
      <c r="C7" s="150">
        <v>103569</v>
      </c>
      <c r="D7" s="150">
        <v>72905</v>
      </c>
      <c r="E7" s="151">
        <f>D7/C7</f>
        <v>0.70392685069856809</v>
      </c>
      <c r="F7" s="150">
        <v>122898</v>
      </c>
      <c r="G7" s="150">
        <v>84711</v>
      </c>
      <c r="H7" s="151">
        <f>G7/F7</f>
        <v>0.68927891422154963</v>
      </c>
      <c r="I7" s="150">
        <v>117882</v>
      </c>
      <c r="J7" s="150">
        <v>82157</v>
      </c>
      <c r="K7" s="151">
        <f>J7/I7</f>
        <v>0.69694270541728165</v>
      </c>
      <c r="L7" s="150">
        <v>110833</v>
      </c>
      <c r="M7" s="150">
        <v>79413</v>
      </c>
      <c r="N7" s="151">
        <v>0.7165104255952649</v>
      </c>
      <c r="P7" s="147" t="s">
        <v>130</v>
      </c>
      <c r="Q7" s="150">
        <f>SUM(Q8:Q20)</f>
        <v>5850</v>
      </c>
      <c r="R7" s="150">
        <f>SUM(R8:R20)</f>
        <v>3621</v>
      </c>
      <c r="S7" s="151">
        <f>R7/Q7</f>
        <v>0.61897435897435893</v>
      </c>
      <c r="T7" s="150">
        <f>SUM(T8:T20)</f>
        <v>6159</v>
      </c>
      <c r="U7" s="150">
        <f>SUM(U8:U20)</f>
        <v>3648</v>
      </c>
      <c r="V7" s="151">
        <f>U7/T7</f>
        <v>0.59230394544568921</v>
      </c>
      <c r="W7" s="150">
        <v>6855</v>
      </c>
      <c r="X7" s="150">
        <v>3910</v>
      </c>
      <c r="Y7" s="151">
        <f>X7/W7</f>
        <v>0.57038657913931434</v>
      </c>
      <c r="Z7" s="150">
        <f>SUM(Z8:Z20)</f>
        <v>6611</v>
      </c>
      <c r="AA7" s="150">
        <f>SUM(AA8:AA20)</f>
        <v>3671</v>
      </c>
      <c r="AB7" s="151">
        <f>AA7/Z7</f>
        <v>0.5552866434729995</v>
      </c>
      <c r="AD7" s="147" t="s">
        <v>130</v>
      </c>
      <c r="AE7" s="150">
        <f>SUM(AE8:AE20)</f>
        <v>11187</v>
      </c>
      <c r="AF7" s="150">
        <f>SUM(AF8:AF20)</f>
        <v>7731</v>
      </c>
      <c r="AG7" s="151">
        <f>AF7/AE7</f>
        <v>0.69106999195494767</v>
      </c>
      <c r="AH7" s="150">
        <f>SUM(AH8:AH20)</f>
        <v>12840</v>
      </c>
      <c r="AI7" s="150">
        <f>SUM(AI8:AI20)</f>
        <v>8696</v>
      </c>
      <c r="AJ7" s="151">
        <f>AI7/AH7</f>
        <v>0.6772585669781932</v>
      </c>
      <c r="AK7" s="150">
        <v>13282</v>
      </c>
      <c r="AL7" s="150">
        <v>8889</v>
      </c>
      <c r="AM7" s="151">
        <f>AL7/AK7</f>
        <v>0.66925161873211869</v>
      </c>
      <c r="AN7" s="150">
        <f>SUM(AN8:AN20)</f>
        <v>13310</v>
      </c>
      <c r="AO7" s="150">
        <f>SUM(AO8:AO20)</f>
        <v>8974</v>
      </c>
      <c r="AP7" s="151">
        <f>AO7/AN7</f>
        <v>0.67422990232907587</v>
      </c>
    </row>
    <row r="8" spans="2:42" ht="15" customHeight="1" x14ac:dyDescent="0.25">
      <c r="B8" s="136" t="s">
        <v>129</v>
      </c>
      <c r="C8" s="152">
        <v>7305</v>
      </c>
      <c r="D8" s="152">
        <v>5077</v>
      </c>
      <c r="E8" s="153">
        <f t="shared" ref="E8:E20" si="0">D8/C8</f>
        <v>0.69500342231348389</v>
      </c>
      <c r="F8" s="152">
        <v>7972</v>
      </c>
      <c r="G8" s="152">
        <v>5392</v>
      </c>
      <c r="H8" s="153">
        <f t="shared" ref="H8:H20" si="1">G8/F8</f>
        <v>0.67636728549924741</v>
      </c>
      <c r="I8" s="152">
        <v>8227</v>
      </c>
      <c r="J8" s="152">
        <v>5701</v>
      </c>
      <c r="K8" s="153">
        <f t="shared" ref="K8:K20" si="2">J8/I8</f>
        <v>0.6929621976419108</v>
      </c>
      <c r="L8" s="152">
        <v>8117</v>
      </c>
      <c r="M8" s="152">
        <v>5801</v>
      </c>
      <c r="N8" s="153">
        <v>0.71467290871011457</v>
      </c>
      <c r="P8" s="136" t="s">
        <v>129</v>
      </c>
      <c r="Q8" s="152">
        <v>480</v>
      </c>
      <c r="R8" s="152">
        <v>246</v>
      </c>
      <c r="S8" s="153">
        <f t="shared" ref="S8:S20" si="3">R8/Q8</f>
        <v>0.51249999999999996</v>
      </c>
      <c r="T8" s="152">
        <v>425</v>
      </c>
      <c r="U8" s="152">
        <v>195</v>
      </c>
      <c r="V8" s="153">
        <f t="shared" ref="V8:V20" si="4">U8/T8</f>
        <v>0.45882352941176469</v>
      </c>
      <c r="W8" s="152">
        <v>431</v>
      </c>
      <c r="X8" s="152">
        <v>215</v>
      </c>
      <c r="Y8" s="153">
        <f t="shared" ref="Y8:Y20" si="5">X8/W8</f>
        <v>0.49883990719257543</v>
      </c>
      <c r="Z8" s="152">
        <v>405</v>
      </c>
      <c r="AA8" s="152">
        <v>244</v>
      </c>
      <c r="AB8" s="153">
        <f t="shared" ref="AB8:AB20" si="6">AA8/Z8</f>
        <v>0.60246913580246919</v>
      </c>
      <c r="AD8" s="136" t="s">
        <v>129</v>
      </c>
      <c r="AE8" s="152">
        <v>834</v>
      </c>
      <c r="AF8" s="152">
        <v>509</v>
      </c>
      <c r="AG8" s="153">
        <f t="shared" ref="AG8:AG20" si="7">AF8/AE8</f>
        <v>0.61031175059952036</v>
      </c>
      <c r="AH8" s="152">
        <v>1019</v>
      </c>
      <c r="AI8" s="152">
        <v>609</v>
      </c>
      <c r="AJ8" s="153">
        <f t="shared" ref="AJ8:AJ20" si="8">AI8/AH8</f>
        <v>0.59764474975466142</v>
      </c>
      <c r="AK8" s="152">
        <v>1006</v>
      </c>
      <c r="AL8" s="152">
        <v>615</v>
      </c>
      <c r="AM8" s="153">
        <f t="shared" ref="AM8:AM20" si="9">AL8/AK8</f>
        <v>0.61133200795228626</v>
      </c>
      <c r="AN8" s="152">
        <v>1109</v>
      </c>
      <c r="AO8" s="152">
        <v>777</v>
      </c>
      <c r="AP8" s="153">
        <f t="shared" ref="AP8:AP20" si="10">AO8/AN8</f>
        <v>0.70063119927862938</v>
      </c>
    </row>
    <row r="9" spans="2:42" ht="15" customHeight="1" x14ac:dyDescent="0.25">
      <c r="B9" s="136" t="s">
        <v>128</v>
      </c>
      <c r="C9" s="152">
        <v>8145</v>
      </c>
      <c r="D9" s="152">
        <v>5441</v>
      </c>
      <c r="E9" s="153">
        <f t="shared" si="0"/>
        <v>0.66801718845917746</v>
      </c>
      <c r="F9" s="152">
        <v>9032</v>
      </c>
      <c r="G9" s="152">
        <v>6360</v>
      </c>
      <c r="H9" s="153">
        <f t="shared" si="1"/>
        <v>0.70416297608503098</v>
      </c>
      <c r="I9" s="152">
        <v>7622</v>
      </c>
      <c r="J9" s="152">
        <v>5318</v>
      </c>
      <c r="K9" s="153">
        <f t="shared" si="2"/>
        <v>0.69771713461033846</v>
      </c>
      <c r="L9" s="152">
        <v>7328</v>
      </c>
      <c r="M9" s="152">
        <v>5212</v>
      </c>
      <c r="N9" s="153">
        <v>0.71124454148471616</v>
      </c>
      <c r="P9" s="136" t="s">
        <v>128</v>
      </c>
      <c r="Q9" s="152">
        <v>344</v>
      </c>
      <c r="R9" s="152">
        <v>205</v>
      </c>
      <c r="S9" s="153">
        <f t="shared" si="3"/>
        <v>0.59593023255813948</v>
      </c>
      <c r="T9" s="152">
        <v>456</v>
      </c>
      <c r="U9" s="152">
        <v>217</v>
      </c>
      <c r="V9" s="153">
        <f t="shared" si="4"/>
        <v>0.47587719298245612</v>
      </c>
      <c r="W9" s="152">
        <v>550</v>
      </c>
      <c r="X9" s="152">
        <v>235</v>
      </c>
      <c r="Y9" s="153">
        <f t="shared" si="5"/>
        <v>0.42727272727272725</v>
      </c>
      <c r="Z9" s="152">
        <v>587</v>
      </c>
      <c r="AA9" s="152">
        <v>166</v>
      </c>
      <c r="AB9" s="153">
        <f t="shared" si="6"/>
        <v>0.282793867120954</v>
      </c>
      <c r="AD9" s="136" t="s">
        <v>128</v>
      </c>
      <c r="AE9" s="152">
        <v>632</v>
      </c>
      <c r="AF9" s="152">
        <v>447</v>
      </c>
      <c r="AG9" s="153">
        <f t="shared" si="7"/>
        <v>0.70727848101265822</v>
      </c>
      <c r="AH9" s="152">
        <v>906</v>
      </c>
      <c r="AI9" s="152">
        <v>607</v>
      </c>
      <c r="AJ9" s="153">
        <f t="shared" si="8"/>
        <v>0.66997792494481234</v>
      </c>
      <c r="AK9" s="152">
        <v>1121</v>
      </c>
      <c r="AL9" s="152">
        <v>640</v>
      </c>
      <c r="AM9" s="153">
        <f t="shared" si="9"/>
        <v>0.57091882247992864</v>
      </c>
      <c r="AN9" s="152">
        <v>1002</v>
      </c>
      <c r="AO9" s="152">
        <v>558</v>
      </c>
      <c r="AP9" s="153">
        <f t="shared" si="10"/>
        <v>0.55688622754491013</v>
      </c>
    </row>
    <row r="10" spans="2:42" ht="15" customHeight="1" x14ac:dyDescent="0.25">
      <c r="B10" s="136" t="s">
        <v>127</v>
      </c>
      <c r="C10" s="152">
        <v>7326</v>
      </c>
      <c r="D10" s="152">
        <v>5227</v>
      </c>
      <c r="E10" s="153">
        <f t="shared" si="0"/>
        <v>0.71348621348621344</v>
      </c>
      <c r="F10" s="152">
        <v>8800</v>
      </c>
      <c r="G10" s="152">
        <v>6354</v>
      </c>
      <c r="H10" s="153">
        <f t="shared" si="1"/>
        <v>0.72204545454545455</v>
      </c>
      <c r="I10" s="152">
        <v>9293</v>
      </c>
      <c r="J10" s="152">
        <v>6638</v>
      </c>
      <c r="K10" s="153">
        <f t="shared" si="2"/>
        <v>0.71430108683955662</v>
      </c>
      <c r="L10" s="152">
        <v>8115</v>
      </c>
      <c r="M10" s="152">
        <v>6121</v>
      </c>
      <c r="N10" s="153">
        <v>0.75428219346888481</v>
      </c>
      <c r="P10" s="136" t="s">
        <v>127</v>
      </c>
      <c r="Q10" s="152">
        <v>381</v>
      </c>
      <c r="R10" s="152">
        <v>213</v>
      </c>
      <c r="S10" s="153">
        <f t="shared" si="3"/>
        <v>0.55905511811023623</v>
      </c>
      <c r="T10" s="152">
        <v>329</v>
      </c>
      <c r="U10" s="152">
        <v>224</v>
      </c>
      <c r="V10" s="153">
        <f t="shared" si="4"/>
        <v>0.68085106382978722</v>
      </c>
      <c r="W10" s="152">
        <v>438</v>
      </c>
      <c r="X10" s="152">
        <v>267</v>
      </c>
      <c r="Y10" s="153">
        <f t="shared" si="5"/>
        <v>0.6095890410958904</v>
      </c>
      <c r="Z10" s="152">
        <v>466</v>
      </c>
      <c r="AA10" s="152">
        <v>309</v>
      </c>
      <c r="AB10" s="153">
        <f t="shared" si="6"/>
        <v>0.66309012875536477</v>
      </c>
      <c r="AD10" s="136" t="s">
        <v>127</v>
      </c>
      <c r="AE10" s="152">
        <v>758</v>
      </c>
      <c r="AF10" s="152">
        <v>538</v>
      </c>
      <c r="AG10" s="153">
        <f t="shared" si="7"/>
        <v>0.70976253298153036</v>
      </c>
      <c r="AH10" s="152">
        <v>816</v>
      </c>
      <c r="AI10" s="152">
        <v>622</v>
      </c>
      <c r="AJ10" s="153">
        <f t="shared" si="8"/>
        <v>0.76225490196078427</v>
      </c>
      <c r="AK10" s="152">
        <v>990</v>
      </c>
      <c r="AL10" s="152">
        <v>673</v>
      </c>
      <c r="AM10" s="153">
        <f t="shared" si="9"/>
        <v>0.67979797979797985</v>
      </c>
      <c r="AN10" s="152">
        <v>955</v>
      </c>
      <c r="AO10" s="152">
        <v>696</v>
      </c>
      <c r="AP10" s="153">
        <f t="shared" si="10"/>
        <v>0.72879581151832462</v>
      </c>
    </row>
    <row r="11" spans="2:42" ht="15" customHeight="1" x14ac:dyDescent="0.25">
      <c r="B11" s="136" t="s">
        <v>96</v>
      </c>
      <c r="C11" s="152">
        <v>16604</v>
      </c>
      <c r="D11" s="152">
        <v>9636</v>
      </c>
      <c r="E11" s="153">
        <f t="shared" si="0"/>
        <v>0.58034208624427852</v>
      </c>
      <c r="F11" s="152">
        <v>17756</v>
      </c>
      <c r="G11" s="152">
        <v>10821</v>
      </c>
      <c r="H11" s="153">
        <f t="shared" si="1"/>
        <v>0.60942779905384092</v>
      </c>
      <c r="I11" s="152">
        <v>18902</v>
      </c>
      <c r="J11" s="152">
        <v>10492</v>
      </c>
      <c r="K11" s="153">
        <f t="shared" si="2"/>
        <v>0.5550735371918315</v>
      </c>
      <c r="L11" s="152">
        <v>18238</v>
      </c>
      <c r="M11" s="152">
        <v>10919</v>
      </c>
      <c r="N11" s="153">
        <v>0.5986950323500384</v>
      </c>
      <c r="P11" s="136" t="s">
        <v>96</v>
      </c>
      <c r="Q11" s="152">
        <v>882</v>
      </c>
      <c r="R11" s="152">
        <v>574</v>
      </c>
      <c r="S11" s="153">
        <f t="shared" si="3"/>
        <v>0.65079365079365081</v>
      </c>
      <c r="T11" s="152">
        <v>791</v>
      </c>
      <c r="U11" s="152">
        <v>481</v>
      </c>
      <c r="V11" s="153">
        <f t="shared" si="4"/>
        <v>0.60809102402022752</v>
      </c>
      <c r="W11" s="152">
        <v>931</v>
      </c>
      <c r="X11" s="152">
        <v>602</v>
      </c>
      <c r="Y11" s="153">
        <f>X11/W11</f>
        <v>0.64661654135338342</v>
      </c>
      <c r="Z11" s="152">
        <v>733</v>
      </c>
      <c r="AA11" s="152">
        <v>541</v>
      </c>
      <c r="AB11" s="153">
        <f>AA11/Z11</f>
        <v>0.73806275579809</v>
      </c>
      <c r="AD11" s="136" t="s">
        <v>96</v>
      </c>
      <c r="AE11" s="152">
        <v>1298</v>
      </c>
      <c r="AF11" s="152">
        <v>842</v>
      </c>
      <c r="AG11" s="153">
        <f t="shared" si="7"/>
        <v>0.64869029275808932</v>
      </c>
      <c r="AH11" s="152">
        <v>1177</v>
      </c>
      <c r="AI11" s="152">
        <v>787</v>
      </c>
      <c r="AJ11" s="153">
        <f t="shared" si="8"/>
        <v>0.66864910790144438</v>
      </c>
      <c r="AK11" s="152">
        <v>1423</v>
      </c>
      <c r="AL11" s="152">
        <v>903</v>
      </c>
      <c r="AM11" s="153">
        <f t="shared" si="9"/>
        <v>0.63457484188334501</v>
      </c>
      <c r="AN11" s="152">
        <v>1279</v>
      </c>
      <c r="AO11" s="152">
        <v>847</v>
      </c>
      <c r="AP11" s="153">
        <f t="shared" si="10"/>
        <v>0.66223612197028925</v>
      </c>
    </row>
    <row r="12" spans="2:42" ht="15" customHeight="1" x14ac:dyDescent="0.25">
      <c r="B12" s="136" t="s">
        <v>126</v>
      </c>
      <c r="C12" s="152">
        <v>4892</v>
      </c>
      <c r="D12" s="152">
        <v>3546</v>
      </c>
      <c r="E12" s="153">
        <f t="shared" si="0"/>
        <v>0.7248569092395748</v>
      </c>
      <c r="F12" s="152">
        <v>6956</v>
      </c>
      <c r="G12" s="152">
        <v>4605</v>
      </c>
      <c r="H12" s="153">
        <f t="shared" si="1"/>
        <v>0.66201840138010348</v>
      </c>
      <c r="I12" s="152">
        <v>7618</v>
      </c>
      <c r="J12" s="152">
        <v>5402</v>
      </c>
      <c r="K12" s="153">
        <f t="shared" si="2"/>
        <v>0.70911000262536095</v>
      </c>
      <c r="L12" s="152">
        <v>6680</v>
      </c>
      <c r="M12" s="152">
        <v>5000</v>
      </c>
      <c r="N12" s="153">
        <v>0.74850299401197606</v>
      </c>
      <c r="P12" s="136" t="s">
        <v>126</v>
      </c>
      <c r="Q12" s="152">
        <v>305</v>
      </c>
      <c r="R12" s="152">
        <v>123</v>
      </c>
      <c r="S12" s="153">
        <f t="shared" si="3"/>
        <v>0.40327868852459015</v>
      </c>
      <c r="T12" s="152">
        <v>367</v>
      </c>
      <c r="U12" s="152">
        <v>152</v>
      </c>
      <c r="V12" s="153">
        <f t="shared" si="4"/>
        <v>0.41416893732970028</v>
      </c>
      <c r="W12" s="152">
        <v>415</v>
      </c>
      <c r="X12" s="152">
        <v>220</v>
      </c>
      <c r="Y12" s="153">
        <f t="shared" si="5"/>
        <v>0.53012048192771088</v>
      </c>
      <c r="Z12" s="152">
        <v>370</v>
      </c>
      <c r="AA12" s="152">
        <v>155</v>
      </c>
      <c r="AB12" s="153">
        <f t="shared" si="6"/>
        <v>0.41891891891891891</v>
      </c>
      <c r="AD12" s="136" t="s">
        <v>126</v>
      </c>
      <c r="AE12" s="152">
        <v>754</v>
      </c>
      <c r="AF12" s="152">
        <v>459</v>
      </c>
      <c r="AG12" s="153">
        <f t="shared" si="7"/>
        <v>0.60875331564986734</v>
      </c>
      <c r="AH12" s="152">
        <v>922</v>
      </c>
      <c r="AI12" s="152">
        <v>598</v>
      </c>
      <c r="AJ12" s="153">
        <f t="shared" si="8"/>
        <v>0.64859002169197399</v>
      </c>
      <c r="AK12" s="152">
        <v>1013</v>
      </c>
      <c r="AL12" s="152">
        <v>657</v>
      </c>
      <c r="AM12" s="153">
        <f t="shared" si="9"/>
        <v>0.64856860809476802</v>
      </c>
      <c r="AN12" s="152">
        <v>964</v>
      </c>
      <c r="AO12" s="152">
        <v>594</v>
      </c>
      <c r="AP12" s="153">
        <f t="shared" si="10"/>
        <v>0.61618257261410792</v>
      </c>
    </row>
    <row r="13" spans="2:42" ht="15" customHeight="1" x14ac:dyDescent="0.25">
      <c r="B13" s="136" t="s">
        <v>125</v>
      </c>
      <c r="C13" s="152">
        <v>5500</v>
      </c>
      <c r="D13" s="152">
        <v>4389</v>
      </c>
      <c r="E13" s="153">
        <f t="shared" si="0"/>
        <v>0.79800000000000004</v>
      </c>
      <c r="F13" s="152">
        <v>7220</v>
      </c>
      <c r="G13" s="152">
        <v>5200</v>
      </c>
      <c r="H13" s="153">
        <f t="shared" si="1"/>
        <v>0.72022160664819945</v>
      </c>
      <c r="I13" s="152">
        <v>6903</v>
      </c>
      <c r="J13" s="152">
        <v>5230</v>
      </c>
      <c r="K13" s="153">
        <f t="shared" si="2"/>
        <v>0.75764160509923217</v>
      </c>
      <c r="L13" s="152">
        <v>5709</v>
      </c>
      <c r="M13" s="152">
        <v>4362</v>
      </c>
      <c r="N13" s="153">
        <v>0.76405675249605887</v>
      </c>
      <c r="P13" s="136" t="s">
        <v>125</v>
      </c>
      <c r="Q13" s="152">
        <v>298</v>
      </c>
      <c r="R13" s="152">
        <v>202</v>
      </c>
      <c r="S13" s="153">
        <f t="shared" si="3"/>
        <v>0.67785234899328861</v>
      </c>
      <c r="T13" s="152">
        <v>332</v>
      </c>
      <c r="U13" s="152">
        <v>192</v>
      </c>
      <c r="V13" s="153">
        <f t="shared" si="4"/>
        <v>0.57831325301204817</v>
      </c>
      <c r="W13" s="152">
        <v>435</v>
      </c>
      <c r="X13" s="152">
        <v>246</v>
      </c>
      <c r="Y13" s="153">
        <f t="shared" si="5"/>
        <v>0.56551724137931036</v>
      </c>
      <c r="Z13" s="152">
        <v>418</v>
      </c>
      <c r="AA13" s="152">
        <v>244</v>
      </c>
      <c r="AB13" s="153">
        <f t="shared" si="6"/>
        <v>0.58373205741626799</v>
      </c>
      <c r="AD13" s="136" t="s">
        <v>125</v>
      </c>
      <c r="AE13" s="152">
        <v>733</v>
      </c>
      <c r="AF13" s="152">
        <v>527</v>
      </c>
      <c r="AG13" s="153">
        <f t="shared" si="7"/>
        <v>0.71896316507503411</v>
      </c>
      <c r="AH13" s="152">
        <v>801</v>
      </c>
      <c r="AI13" s="152">
        <v>503</v>
      </c>
      <c r="AJ13" s="153">
        <f t="shared" si="8"/>
        <v>0.62796504369538075</v>
      </c>
      <c r="AK13" s="152">
        <v>849</v>
      </c>
      <c r="AL13" s="152">
        <v>603</v>
      </c>
      <c r="AM13" s="153">
        <f t="shared" si="9"/>
        <v>0.71024734982332161</v>
      </c>
      <c r="AN13" s="152">
        <v>874</v>
      </c>
      <c r="AO13" s="152">
        <v>600</v>
      </c>
      <c r="AP13" s="153">
        <f t="shared" si="10"/>
        <v>0.68649885583524028</v>
      </c>
    </row>
    <row r="14" spans="2:42" ht="15" customHeight="1" x14ac:dyDescent="0.25">
      <c r="B14" s="136" t="s">
        <v>124</v>
      </c>
      <c r="C14" s="152">
        <v>13592</v>
      </c>
      <c r="D14" s="152">
        <v>9720</v>
      </c>
      <c r="E14" s="153">
        <f t="shared" si="0"/>
        <v>0.7151265450264862</v>
      </c>
      <c r="F14" s="152">
        <v>15938</v>
      </c>
      <c r="G14" s="152">
        <v>11043</v>
      </c>
      <c r="H14" s="153">
        <f t="shared" si="1"/>
        <v>0.69287238047433808</v>
      </c>
      <c r="I14" s="152">
        <v>13047</v>
      </c>
      <c r="J14" s="152">
        <v>9269</v>
      </c>
      <c r="K14" s="153">
        <f t="shared" si="2"/>
        <v>0.71043151682379091</v>
      </c>
      <c r="L14" s="152">
        <v>11163</v>
      </c>
      <c r="M14" s="152">
        <v>8049</v>
      </c>
      <c r="N14" s="153">
        <v>0.72104273044880407</v>
      </c>
      <c r="P14" s="136" t="s">
        <v>124</v>
      </c>
      <c r="Q14" s="152">
        <v>729</v>
      </c>
      <c r="R14" s="152">
        <v>440</v>
      </c>
      <c r="S14" s="153">
        <f t="shared" si="3"/>
        <v>0.60356652949245537</v>
      </c>
      <c r="T14" s="152">
        <v>760</v>
      </c>
      <c r="U14" s="152">
        <v>423</v>
      </c>
      <c r="V14" s="153">
        <f t="shared" si="4"/>
        <v>0.55657894736842106</v>
      </c>
      <c r="W14" s="152">
        <v>834</v>
      </c>
      <c r="X14" s="152">
        <v>443</v>
      </c>
      <c r="Y14" s="153">
        <f t="shared" si="5"/>
        <v>0.5311750599520384</v>
      </c>
      <c r="Z14" s="152">
        <v>741</v>
      </c>
      <c r="AA14" s="152">
        <v>349</v>
      </c>
      <c r="AB14" s="153">
        <f t="shared" si="6"/>
        <v>0.47098515519568152</v>
      </c>
      <c r="AD14" s="136" t="s">
        <v>124</v>
      </c>
      <c r="AE14" s="152">
        <v>1517</v>
      </c>
      <c r="AF14" s="152">
        <v>1064</v>
      </c>
      <c r="AG14" s="153">
        <f t="shared" si="7"/>
        <v>0.70138431114040867</v>
      </c>
      <c r="AH14" s="152">
        <v>1545</v>
      </c>
      <c r="AI14" s="152">
        <v>1009</v>
      </c>
      <c r="AJ14" s="153">
        <f t="shared" si="8"/>
        <v>0.65307443365695794</v>
      </c>
      <c r="AK14" s="152">
        <v>1468</v>
      </c>
      <c r="AL14" s="152">
        <v>960</v>
      </c>
      <c r="AM14" s="153">
        <f t="shared" si="9"/>
        <v>0.65395095367847411</v>
      </c>
      <c r="AN14" s="152">
        <v>1326</v>
      </c>
      <c r="AO14" s="152">
        <v>823</v>
      </c>
      <c r="AP14" s="153">
        <f t="shared" si="10"/>
        <v>0.6206636500754148</v>
      </c>
    </row>
    <row r="15" spans="2:42" ht="15" customHeight="1" x14ac:dyDescent="0.25">
      <c r="B15" s="136" t="s">
        <v>123</v>
      </c>
      <c r="C15" s="152">
        <v>5695</v>
      </c>
      <c r="D15" s="152">
        <v>3958</v>
      </c>
      <c r="E15" s="153">
        <f t="shared" si="0"/>
        <v>0.69499561018437228</v>
      </c>
      <c r="F15" s="152">
        <v>6640</v>
      </c>
      <c r="G15" s="152">
        <v>4646</v>
      </c>
      <c r="H15" s="153">
        <f t="shared" si="1"/>
        <v>0.69969879518072287</v>
      </c>
      <c r="I15" s="152">
        <v>6301</v>
      </c>
      <c r="J15" s="152">
        <v>4634</v>
      </c>
      <c r="K15" s="153">
        <f t="shared" si="2"/>
        <v>0.73543881923504206</v>
      </c>
      <c r="L15" s="152">
        <v>7103</v>
      </c>
      <c r="M15" s="152">
        <v>4930</v>
      </c>
      <c r="N15" s="153">
        <v>0.69407292693228217</v>
      </c>
      <c r="P15" s="136" t="s">
        <v>123</v>
      </c>
      <c r="Q15" s="152">
        <v>444</v>
      </c>
      <c r="R15" s="152">
        <v>235</v>
      </c>
      <c r="S15" s="153">
        <f t="shared" si="3"/>
        <v>0.52927927927927931</v>
      </c>
      <c r="T15" s="152">
        <v>392</v>
      </c>
      <c r="U15" s="152">
        <v>257</v>
      </c>
      <c r="V15" s="153">
        <f t="shared" si="4"/>
        <v>0.65561224489795922</v>
      </c>
      <c r="W15" s="152">
        <v>448</v>
      </c>
      <c r="X15" s="152">
        <v>329</v>
      </c>
      <c r="Y15" s="153">
        <f t="shared" si="5"/>
        <v>0.734375</v>
      </c>
      <c r="Z15" s="152">
        <v>521</v>
      </c>
      <c r="AA15" s="152">
        <v>290</v>
      </c>
      <c r="AB15" s="153">
        <f t="shared" si="6"/>
        <v>0.55662188099808063</v>
      </c>
      <c r="AD15" s="136" t="s">
        <v>123</v>
      </c>
      <c r="AE15" s="152">
        <v>600</v>
      </c>
      <c r="AF15" s="152">
        <v>405</v>
      </c>
      <c r="AG15" s="153">
        <f t="shared" si="7"/>
        <v>0.67500000000000004</v>
      </c>
      <c r="AH15" s="152">
        <v>797</v>
      </c>
      <c r="AI15" s="152">
        <v>582</v>
      </c>
      <c r="AJ15" s="153">
        <f t="shared" si="8"/>
        <v>0.7302383939774153</v>
      </c>
      <c r="AK15" s="152">
        <v>703</v>
      </c>
      <c r="AL15" s="152">
        <v>562</v>
      </c>
      <c r="AM15" s="153">
        <f t="shared" si="9"/>
        <v>0.79943100995732574</v>
      </c>
      <c r="AN15" s="152">
        <v>862</v>
      </c>
      <c r="AO15" s="152">
        <v>614</v>
      </c>
      <c r="AP15" s="153">
        <f t="shared" si="10"/>
        <v>0.71229698375870065</v>
      </c>
    </row>
    <row r="16" spans="2:42" ht="15" customHeight="1" x14ac:dyDescent="0.25">
      <c r="B16" s="136" t="s">
        <v>122</v>
      </c>
      <c r="C16" s="152">
        <v>5147</v>
      </c>
      <c r="D16" s="152">
        <v>3870</v>
      </c>
      <c r="E16" s="153">
        <f t="shared" si="0"/>
        <v>0.7518943073635127</v>
      </c>
      <c r="F16" s="152">
        <v>6489</v>
      </c>
      <c r="G16" s="152">
        <v>4477</v>
      </c>
      <c r="H16" s="153">
        <f t="shared" si="1"/>
        <v>0.68993681615040836</v>
      </c>
      <c r="I16" s="152">
        <v>6205</v>
      </c>
      <c r="J16" s="152">
        <v>4302</v>
      </c>
      <c r="K16" s="153">
        <f t="shared" si="2"/>
        <v>0.6933118452860596</v>
      </c>
      <c r="L16" s="152">
        <v>5143</v>
      </c>
      <c r="M16" s="152">
        <v>3908</v>
      </c>
      <c r="N16" s="153">
        <v>0.75986778145051526</v>
      </c>
      <c r="P16" s="136" t="s">
        <v>122</v>
      </c>
      <c r="Q16" s="152">
        <v>308</v>
      </c>
      <c r="R16" s="152">
        <v>221</v>
      </c>
      <c r="S16" s="153">
        <f t="shared" si="3"/>
        <v>0.71753246753246758</v>
      </c>
      <c r="T16" s="152">
        <v>348</v>
      </c>
      <c r="U16" s="152">
        <v>220</v>
      </c>
      <c r="V16" s="153">
        <f t="shared" si="4"/>
        <v>0.63218390804597702</v>
      </c>
      <c r="W16" s="152">
        <v>325</v>
      </c>
      <c r="X16" s="152">
        <v>168</v>
      </c>
      <c r="Y16" s="153">
        <f t="shared" si="5"/>
        <v>0.51692307692307693</v>
      </c>
      <c r="Z16" s="152">
        <v>399</v>
      </c>
      <c r="AA16" s="152">
        <v>217</v>
      </c>
      <c r="AB16" s="153">
        <f t="shared" si="6"/>
        <v>0.54385964912280704</v>
      </c>
      <c r="AD16" s="136" t="s">
        <v>122</v>
      </c>
      <c r="AE16" s="152">
        <v>487</v>
      </c>
      <c r="AF16" s="152">
        <v>365</v>
      </c>
      <c r="AG16" s="153">
        <f t="shared" si="7"/>
        <v>0.74948665297741268</v>
      </c>
      <c r="AH16" s="152">
        <v>560</v>
      </c>
      <c r="AI16" s="152">
        <v>381</v>
      </c>
      <c r="AJ16" s="153">
        <f t="shared" si="8"/>
        <v>0.68035714285714288</v>
      </c>
      <c r="AK16" s="152">
        <v>539</v>
      </c>
      <c r="AL16" s="152">
        <v>353</v>
      </c>
      <c r="AM16" s="153">
        <f t="shared" si="9"/>
        <v>0.65491651205936918</v>
      </c>
      <c r="AN16" s="152">
        <v>646</v>
      </c>
      <c r="AO16" s="152">
        <v>448</v>
      </c>
      <c r="AP16" s="153">
        <f t="shared" si="10"/>
        <v>0.69349845201238391</v>
      </c>
    </row>
    <row r="17" spans="2:42" ht="15" customHeight="1" x14ac:dyDescent="0.25">
      <c r="B17" s="136" t="s">
        <v>121</v>
      </c>
      <c r="C17" s="152">
        <v>5424</v>
      </c>
      <c r="D17" s="152">
        <v>3949</v>
      </c>
      <c r="E17" s="153">
        <f t="shared" si="0"/>
        <v>0.72806047197640122</v>
      </c>
      <c r="F17" s="152">
        <v>6791</v>
      </c>
      <c r="G17" s="152">
        <v>4843</v>
      </c>
      <c r="H17" s="153">
        <f t="shared" si="1"/>
        <v>0.71314975703136507</v>
      </c>
      <c r="I17" s="152">
        <v>6785</v>
      </c>
      <c r="J17" s="152">
        <v>4910</v>
      </c>
      <c r="K17" s="153">
        <f t="shared" si="2"/>
        <v>0.7236551215917465</v>
      </c>
      <c r="L17" s="152">
        <v>6349</v>
      </c>
      <c r="M17" s="152">
        <v>4678</v>
      </c>
      <c r="N17" s="153">
        <v>0.73680894629075444</v>
      </c>
      <c r="P17" s="136" t="s">
        <v>121</v>
      </c>
      <c r="Q17" s="152">
        <v>372</v>
      </c>
      <c r="R17" s="152">
        <v>255</v>
      </c>
      <c r="S17" s="153">
        <f t="shared" si="3"/>
        <v>0.68548387096774188</v>
      </c>
      <c r="T17" s="152">
        <v>411</v>
      </c>
      <c r="U17" s="152">
        <v>286</v>
      </c>
      <c r="V17" s="153">
        <f t="shared" si="4"/>
        <v>0.69586374695863751</v>
      </c>
      <c r="W17" s="152">
        <v>385</v>
      </c>
      <c r="X17" s="152">
        <v>237</v>
      </c>
      <c r="Y17" s="153">
        <f t="shared" si="5"/>
        <v>0.61558441558441557</v>
      </c>
      <c r="Z17" s="152">
        <v>340</v>
      </c>
      <c r="AA17" s="152">
        <v>171</v>
      </c>
      <c r="AB17" s="153">
        <f t="shared" si="6"/>
        <v>0.50294117647058822</v>
      </c>
      <c r="AD17" s="136" t="s">
        <v>121</v>
      </c>
      <c r="AE17" s="152">
        <v>708</v>
      </c>
      <c r="AF17" s="152">
        <v>530</v>
      </c>
      <c r="AG17" s="153">
        <f t="shared" si="7"/>
        <v>0.74858757062146897</v>
      </c>
      <c r="AH17" s="152">
        <v>835</v>
      </c>
      <c r="AI17" s="152">
        <v>656</v>
      </c>
      <c r="AJ17" s="153">
        <f t="shared" si="8"/>
        <v>0.78562874251497006</v>
      </c>
      <c r="AK17" s="152">
        <v>783</v>
      </c>
      <c r="AL17" s="152">
        <v>582</v>
      </c>
      <c r="AM17" s="153">
        <f t="shared" si="9"/>
        <v>0.74329501915708818</v>
      </c>
      <c r="AN17" s="152">
        <v>833</v>
      </c>
      <c r="AO17" s="152">
        <v>617</v>
      </c>
      <c r="AP17" s="153">
        <f t="shared" si="10"/>
        <v>0.74069627851140452</v>
      </c>
    </row>
    <row r="18" spans="2:42" ht="15" customHeight="1" x14ac:dyDescent="0.25">
      <c r="B18" s="136" t="s">
        <v>120</v>
      </c>
      <c r="C18" s="152">
        <v>5055</v>
      </c>
      <c r="D18" s="152">
        <v>3691</v>
      </c>
      <c r="E18" s="153">
        <f t="shared" si="0"/>
        <v>0.73016815034619187</v>
      </c>
      <c r="F18" s="152">
        <v>5831</v>
      </c>
      <c r="G18" s="152">
        <v>4179</v>
      </c>
      <c r="H18" s="153">
        <f t="shared" si="1"/>
        <v>0.71668667466986791</v>
      </c>
      <c r="I18" s="152">
        <v>5130</v>
      </c>
      <c r="J18" s="152">
        <v>3844</v>
      </c>
      <c r="K18" s="153">
        <f t="shared" si="2"/>
        <v>0.74931773879142305</v>
      </c>
      <c r="L18" s="152">
        <v>4895</v>
      </c>
      <c r="M18" s="152">
        <v>3537</v>
      </c>
      <c r="N18" s="153">
        <v>0.72257405515832485</v>
      </c>
      <c r="P18" s="136" t="s">
        <v>120</v>
      </c>
      <c r="Q18" s="152">
        <v>338</v>
      </c>
      <c r="R18" s="152">
        <v>207</v>
      </c>
      <c r="S18" s="153">
        <f t="shared" si="3"/>
        <v>0.6124260355029586</v>
      </c>
      <c r="T18" s="152">
        <v>353</v>
      </c>
      <c r="U18" s="152">
        <v>183</v>
      </c>
      <c r="V18" s="153">
        <f t="shared" si="4"/>
        <v>0.5184135977337111</v>
      </c>
      <c r="W18" s="152">
        <v>406</v>
      </c>
      <c r="X18" s="152">
        <v>172</v>
      </c>
      <c r="Y18" s="153">
        <f t="shared" si="5"/>
        <v>0.42364532019704432</v>
      </c>
      <c r="Z18" s="152">
        <v>300</v>
      </c>
      <c r="AA18" s="152">
        <v>107</v>
      </c>
      <c r="AB18" s="153">
        <f t="shared" si="6"/>
        <v>0.35666666666666669</v>
      </c>
      <c r="AD18" s="136" t="s">
        <v>120</v>
      </c>
      <c r="AE18" s="152">
        <v>730</v>
      </c>
      <c r="AF18" s="152">
        <v>495</v>
      </c>
      <c r="AG18" s="153">
        <f t="shared" si="7"/>
        <v>0.67808219178082196</v>
      </c>
      <c r="AH18" s="152">
        <v>808</v>
      </c>
      <c r="AI18" s="152">
        <v>497</v>
      </c>
      <c r="AJ18" s="153">
        <f t="shared" si="8"/>
        <v>0.61509900990099009</v>
      </c>
      <c r="AK18" s="152">
        <v>738</v>
      </c>
      <c r="AL18" s="152">
        <v>464</v>
      </c>
      <c r="AM18" s="153">
        <f t="shared" si="9"/>
        <v>0.62872628726287261</v>
      </c>
      <c r="AN18" s="152">
        <v>706</v>
      </c>
      <c r="AO18" s="152">
        <v>443</v>
      </c>
      <c r="AP18" s="153">
        <f t="shared" si="10"/>
        <v>0.62747875354107652</v>
      </c>
    </row>
    <row r="19" spans="2:42" ht="15" customHeight="1" x14ac:dyDescent="0.25">
      <c r="B19" s="136" t="s">
        <v>79</v>
      </c>
      <c r="C19" s="152">
        <v>9070</v>
      </c>
      <c r="D19" s="152">
        <v>6902</v>
      </c>
      <c r="E19" s="153">
        <f t="shared" si="0"/>
        <v>0.76097023153252485</v>
      </c>
      <c r="F19" s="152">
        <v>12342</v>
      </c>
      <c r="G19" s="152">
        <v>8371</v>
      </c>
      <c r="H19" s="153">
        <f t="shared" si="1"/>
        <v>0.67825311942958999</v>
      </c>
      <c r="I19" s="152">
        <v>10252</v>
      </c>
      <c r="J19" s="152">
        <v>7602</v>
      </c>
      <c r="K19" s="153">
        <f t="shared" si="2"/>
        <v>0.74151385095591105</v>
      </c>
      <c r="L19" s="152">
        <v>10610</v>
      </c>
      <c r="M19" s="152">
        <v>8054</v>
      </c>
      <c r="N19" s="153">
        <v>0.75909519321394914</v>
      </c>
      <c r="P19" s="136" t="s">
        <v>79</v>
      </c>
      <c r="Q19" s="152">
        <v>488</v>
      </c>
      <c r="R19" s="152">
        <v>324</v>
      </c>
      <c r="S19" s="153">
        <f t="shared" si="3"/>
        <v>0.66393442622950816</v>
      </c>
      <c r="T19" s="152">
        <v>608</v>
      </c>
      <c r="U19" s="152">
        <v>401</v>
      </c>
      <c r="V19" s="153">
        <f t="shared" si="4"/>
        <v>0.65953947368421051</v>
      </c>
      <c r="W19" s="152">
        <v>649</v>
      </c>
      <c r="X19" s="152">
        <v>406</v>
      </c>
      <c r="Y19" s="153">
        <f t="shared" si="5"/>
        <v>0.62557781201848994</v>
      </c>
      <c r="Z19" s="152">
        <v>710</v>
      </c>
      <c r="AA19" s="152">
        <v>429</v>
      </c>
      <c r="AB19" s="153">
        <f t="shared" si="6"/>
        <v>0.60422535211267603</v>
      </c>
      <c r="AD19" s="136" t="s">
        <v>79</v>
      </c>
      <c r="AE19" s="152">
        <v>1190</v>
      </c>
      <c r="AF19" s="152">
        <v>826</v>
      </c>
      <c r="AG19" s="153">
        <f t="shared" si="7"/>
        <v>0.69411764705882351</v>
      </c>
      <c r="AH19" s="152">
        <v>1573</v>
      </c>
      <c r="AI19" s="152">
        <v>1059</v>
      </c>
      <c r="AJ19" s="153">
        <f t="shared" si="8"/>
        <v>0.67323585505403682</v>
      </c>
      <c r="AK19" s="152">
        <v>1414</v>
      </c>
      <c r="AL19" s="152">
        <v>939</v>
      </c>
      <c r="AM19" s="153">
        <f t="shared" si="9"/>
        <v>0.66407355021216408</v>
      </c>
      <c r="AN19" s="152">
        <v>1411</v>
      </c>
      <c r="AO19" s="152">
        <v>976</v>
      </c>
      <c r="AP19" s="153">
        <f t="shared" si="10"/>
        <v>0.69170800850460668</v>
      </c>
    </row>
    <row r="20" spans="2:42" ht="15" customHeight="1" x14ac:dyDescent="0.25">
      <c r="B20" s="136" t="s">
        <v>119</v>
      </c>
      <c r="C20" s="152">
        <v>9814</v>
      </c>
      <c r="D20" s="152">
        <v>7499</v>
      </c>
      <c r="E20" s="153">
        <f t="shared" si="0"/>
        <v>0.76411249235785617</v>
      </c>
      <c r="F20" s="152">
        <v>11131</v>
      </c>
      <c r="G20" s="152">
        <v>8420</v>
      </c>
      <c r="H20" s="153">
        <f t="shared" si="1"/>
        <v>0.75644596172850598</v>
      </c>
      <c r="I20" s="152">
        <v>11597</v>
      </c>
      <c r="J20" s="152">
        <v>8815</v>
      </c>
      <c r="K20" s="153">
        <f t="shared" si="2"/>
        <v>0.76011037337242393</v>
      </c>
      <c r="L20" s="152">
        <v>11383</v>
      </c>
      <c r="M20" s="152">
        <v>8842</v>
      </c>
      <c r="N20" s="153">
        <v>0.77677237986471048</v>
      </c>
      <c r="P20" s="136" t="s">
        <v>119</v>
      </c>
      <c r="Q20" s="152">
        <v>481</v>
      </c>
      <c r="R20" s="152">
        <v>376</v>
      </c>
      <c r="S20" s="153">
        <f t="shared" si="3"/>
        <v>0.78170478170478175</v>
      </c>
      <c r="T20" s="152">
        <v>587</v>
      </c>
      <c r="U20" s="152">
        <v>417</v>
      </c>
      <c r="V20" s="153">
        <f t="shared" si="4"/>
        <v>0.71039182282793867</v>
      </c>
      <c r="W20" s="152">
        <v>608</v>
      </c>
      <c r="X20" s="152">
        <v>370</v>
      </c>
      <c r="Y20" s="153">
        <f t="shared" si="5"/>
        <v>0.60855263157894735</v>
      </c>
      <c r="Z20" s="152">
        <v>621</v>
      </c>
      <c r="AA20" s="152">
        <v>449</v>
      </c>
      <c r="AB20" s="153">
        <f t="shared" si="6"/>
        <v>0.72302737520128824</v>
      </c>
      <c r="AD20" s="136" t="s">
        <v>119</v>
      </c>
      <c r="AE20" s="152">
        <v>946</v>
      </c>
      <c r="AF20" s="152">
        <v>724</v>
      </c>
      <c r="AG20" s="153">
        <f t="shared" si="7"/>
        <v>0.76532769556025371</v>
      </c>
      <c r="AH20" s="152">
        <v>1081</v>
      </c>
      <c r="AI20" s="152">
        <v>786</v>
      </c>
      <c r="AJ20" s="153">
        <f t="shared" si="8"/>
        <v>0.72710453283996301</v>
      </c>
      <c r="AK20" s="152">
        <v>1235</v>
      </c>
      <c r="AL20" s="152">
        <v>938</v>
      </c>
      <c r="AM20" s="153">
        <f t="shared" si="9"/>
        <v>0.75951417004048583</v>
      </c>
      <c r="AN20" s="152">
        <v>1343</v>
      </c>
      <c r="AO20" s="152">
        <v>981</v>
      </c>
      <c r="AP20" s="153">
        <f t="shared" si="10"/>
        <v>0.73045420699925545</v>
      </c>
    </row>
    <row r="21" spans="2:42" ht="15" customHeight="1" x14ac:dyDescent="0.25">
      <c r="B21" s="142"/>
      <c r="P21" s="142"/>
      <c r="AD21" s="142"/>
      <c r="AE21" s="134"/>
      <c r="AF21" s="134"/>
      <c r="AG21" s="134"/>
      <c r="AK21" s="133"/>
      <c r="AL21" s="133"/>
      <c r="AM21" s="133"/>
    </row>
    <row r="22" spans="2:42" ht="15" customHeight="1" x14ac:dyDescent="0.25">
      <c r="B22" s="142"/>
      <c r="P22" s="142"/>
      <c r="AD22" s="142"/>
      <c r="AE22" s="134"/>
      <c r="AF22" s="134"/>
      <c r="AG22" s="134"/>
      <c r="AK22" s="133"/>
      <c r="AL22" s="133"/>
      <c r="AM22" s="133"/>
    </row>
    <row r="23" spans="2:42" ht="15" customHeight="1" x14ac:dyDescent="0.25">
      <c r="B23" s="144" t="s">
        <v>161</v>
      </c>
      <c r="P23" s="144" t="s">
        <v>167</v>
      </c>
      <c r="AD23" s="144" t="s">
        <v>166</v>
      </c>
      <c r="AE23" s="134"/>
      <c r="AF23" s="134"/>
      <c r="AG23" s="134"/>
      <c r="AK23" s="133"/>
      <c r="AL23" s="133"/>
      <c r="AM23" s="133"/>
    </row>
    <row r="24" spans="2:42" ht="15" customHeight="1" x14ac:dyDescent="0.25">
      <c r="B24" s="142"/>
      <c r="C24" s="190" t="s">
        <v>137</v>
      </c>
      <c r="D24" s="190"/>
      <c r="E24" s="190"/>
      <c r="F24" s="190" t="s">
        <v>155</v>
      </c>
      <c r="G24" s="190"/>
      <c r="H24" s="190"/>
      <c r="I24" s="190" t="s">
        <v>174</v>
      </c>
      <c r="J24" s="190"/>
      <c r="K24" s="190"/>
      <c r="L24" s="190" t="s">
        <v>177</v>
      </c>
      <c r="M24" s="190"/>
      <c r="N24" s="190"/>
      <c r="P24" s="142"/>
      <c r="Q24" s="190" t="s">
        <v>137</v>
      </c>
      <c r="R24" s="190"/>
      <c r="S24" s="190"/>
      <c r="T24" s="190" t="s">
        <v>155</v>
      </c>
      <c r="U24" s="190"/>
      <c r="V24" s="190"/>
      <c r="W24" s="190" t="s">
        <v>174</v>
      </c>
      <c r="X24" s="190"/>
      <c r="Y24" s="190"/>
      <c r="Z24" s="190" t="s">
        <v>177</v>
      </c>
      <c r="AA24" s="190"/>
      <c r="AB24" s="190"/>
      <c r="AD24" s="142"/>
      <c r="AE24" s="190" t="s">
        <v>137</v>
      </c>
      <c r="AF24" s="190"/>
      <c r="AG24" s="190"/>
      <c r="AH24" s="190" t="s">
        <v>155</v>
      </c>
      <c r="AI24" s="190"/>
      <c r="AJ24" s="190"/>
      <c r="AK24" s="190" t="s">
        <v>174</v>
      </c>
      <c r="AL24" s="190"/>
      <c r="AM24" s="190"/>
      <c r="AN24" s="190" t="s">
        <v>177</v>
      </c>
      <c r="AO24" s="190"/>
      <c r="AP24" s="190"/>
    </row>
    <row r="25" spans="2:42" ht="30.6" x14ac:dyDescent="0.25">
      <c r="B25" s="140" t="s">
        <v>118</v>
      </c>
      <c r="C25" s="139" t="s">
        <v>138</v>
      </c>
      <c r="D25" s="149" t="s">
        <v>139</v>
      </c>
      <c r="E25" s="149" t="s">
        <v>140</v>
      </c>
      <c r="F25" s="139" t="s">
        <v>138</v>
      </c>
      <c r="G25" s="149" t="s">
        <v>139</v>
      </c>
      <c r="H25" s="149" t="s">
        <v>140</v>
      </c>
      <c r="I25" s="139" t="s">
        <v>138</v>
      </c>
      <c r="J25" s="149" t="s">
        <v>139</v>
      </c>
      <c r="K25" s="149" t="s">
        <v>140</v>
      </c>
      <c r="L25" s="183" t="s">
        <v>138</v>
      </c>
      <c r="M25" s="149" t="s">
        <v>139</v>
      </c>
      <c r="N25" s="149" t="s">
        <v>140</v>
      </c>
      <c r="P25" s="140" t="s">
        <v>117</v>
      </c>
      <c r="Q25" s="139" t="s">
        <v>138</v>
      </c>
      <c r="R25" s="149" t="s">
        <v>139</v>
      </c>
      <c r="S25" s="149" t="s">
        <v>140</v>
      </c>
      <c r="T25" s="139" t="s">
        <v>138</v>
      </c>
      <c r="U25" s="149" t="s">
        <v>139</v>
      </c>
      <c r="V25" s="149" t="s">
        <v>140</v>
      </c>
      <c r="W25" s="139" t="s">
        <v>138</v>
      </c>
      <c r="X25" s="149" t="s">
        <v>139</v>
      </c>
      <c r="Y25" s="149" t="s">
        <v>140</v>
      </c>
      <c r="Z25" s="183" t="s">
        <v>138</v>
      </c>
      <c r="AA25" s="149" t="s">
        <v>139</v>
      </c>
      <c r="AB25" s="149" t="s">
        <v>140</v>
      </c>
      <c r="AD25" s="140" t="s">
        <v>142</v>
      </c>
      <c r="AE25" s="139" t="s">
        <v>138</v>
      </c>
      <c r="AF25" s="149" t="s">
        <v>139</v>
      </c>
      <c r="AG25" s="149" t="s">
        <v>140</v>
      </c>
      <c r="AH25" s="139" t="s">
        <v>138</v>
      </c>
      <c r="AI25" s="149" t="s">
        <v>139</v>
      </c>
      <c r="AJ25" s="149" t="s">
        <v>140</v>
      </c>
      <c r="AK25" s="139" t="s">
        <v>138</v>
      </c>
      <c r="AL25" s="149" t="s">
        <v>139</v>
      </c>
      <c r="AM25" s="149" t="s">
        <v>140</v>
      </c>
      <c r="AN25" s="183" t="s">
        <v>138</v>
      </c>
      <c r="AO25" s="149" t="s">
        <v>139</v>
      </c>
      <c r="AP25" s="149" t="s">
        <v>140</v>
      </c>
    </row>
    <row r="26" spans="2:42" ht="15" customHeight="1" x14ac:dyDescent="0.25">
      <c r="B26" s="138" t="s">
        <v>160</v>
      </c>
      <c r="C26" s="154">
        <f>SUM(C27:C69)</f>
        <v>103552</v>
      </c>
      <c r="D26" s="154">
        <f>SUM(D27:D69)</f>
        <v>72905</v>
      </c>
      <c r="E26" s="151">
        <f>D26/C26</f>
        <v>0.704042413473424</v>
      </c>
      <c r="F26" s="154">
        <f>SUM(F27:F69)</f>
        <v>122876</v>
      </c>
      <c r="G26" s="154">
        <f>SUM(G27:G69)</f>
        <v>84711</v>
      </c>
      <c r="H26" s="151">
        <f>G26/F26</f>
        <v>0.68940232429441062</v>
      </c>
      <c r="I26" s="154">
        <f>SUM(I27:I69)</f>
        <v>117857</v>
      </c>
      <c r="J26" s="154">
        <f>SUM(J27:J69)</f>
        <v>82156</v>
      </c>
      <c r="K26" s="151">
        <f>J26/I26</f>
        <v>0.69708205706916004</v>
      </c>
      <c r="L26" s="154">
        <v>110822</v>
      </c>
      <c r="M26" s="154">
        <v>79412</v>
      </c>
      <c r="N26" s="151">
        <v>0.71657252170146724</v>
      </c>
      <c r="P26" s="138" t="s">
        <v>160</v>
      </c>
      <c r="Q26" s="154">
        <f>SUM(Q27:Q69)</f>
        <v>5846</v>
      </c>
      <c r="R26" s="154">
        <f>SUM(R27:R69)</f>
        <v>3621</v>
      </c>
      <c r="S26" s="151">
        <f>R26/Q26</f>
        <v>0.61939787889154974</v>
      </c>
      <c r="T26" s="154">
        <f>SUM(T27:T69)</f>
        <v>6156</v>
      </c>
      <c r="U26" s="154">
        <f>SUM(U27:U69)</f>
        <v>3648</v>
      </c>
      <c r="V26" s="151">
        <f>U26/T26</f>
        <v>0.59259259259259256</v>
      </c>
      <c r="W26" s="154">
        <f>SUM(W27:W69)</f>
        <v>6854</v>
      </c>
      <c r="X26" s="154">
        <f>SUM(X27:X69)</f>
        <v>3910</v>
      </c>
      <c r="Y26" s="151">
        <f>X26/W26</f>
        <v>0.57046979865771807</v>
      </c>
      <c r="Z26" s="154">
        <f>SUM(Z27:Z69)</f>
        <v>6606</v>
      </c>
      <c r="AA26" s="154">
        <f>SUM(AA27:AA69)</f>
        <v>3671</v>
      </c>
      <c r="AB26" s="151">
        <f>AA26/Z26</f>
        <v>0.55570693309112928</v>
      </c>
      <c r="AD26" s="138" t="s">
        <v>160</v>
      </c>
      <c r="AE26" s="154">
        <f>SUM(AE27:AE69)</f>
        <v>11183</v>
      </c>
      <c r="AF26" s="154">
        <f>SUM(AF27:AF69)</f>
        <v>7730</v>
      </c>
      <c r="AG26" s="151">
        <f>AF26/AE26</f>
        <v>0.69122775641598855</v>
      </c>
      <c r="AH26" s="154">
        <f>SUM(AH27:AH69)</f>
        <v>12823</v>
      </c>
      <c r="AI26" s="154">
        <f>SUM(AI27:AI69)</f>
        <v>8691</v>
      </c>
      <c r="AJ26" s="151">
        <f>AI26/AH26</f>
        <v>0.67776651329642046</v>
      </c>
      <c r="AK26" s="154">
        <f>SUM(AK27:AK69)</f>
        <v>13272</v>
      </c>
      <c r="AL26" s="154">
        <f>SUM(AL27:AL69)</f>
        <v>8887</v>
      </c>
      <c r="AM26" s="151">
        <f>AL26/AK26</f>
        <v>0.66960518384569012</v>
      </c>
      <c r="AN26" s="154">
        <f>SUM(AN27:AN69)</f>
        <v>13300</v>
      </c>
      <c r="AO26" s="154">
        <f>SUM(AO27:AO69)</f>
        <v>8972</v>
      </c>
      <c r="AP26" s="151">
        <f>AO26/AN26</f>
        <v>0.67458646616541351</v>
      </c>
    </row>
    <row r="27" spans="2:42" ht="15" customHeight="1" x14ac:dyDescent="0.25">
      <c r="B27" s="136" t="s">
        <v>115</v>
      </c>
      <c r="C27" s="152">
        <v>2578</v>
      </c>
      <c r="D27" s="152">
        <v>1871</v>
      </c>
      <c r="E27" s="153">
        <f t="shared" ref="E27:E68" si="11">D27/C27</f>
        <v>0.72575640031031807</v>
      </c>
      <c r="F27" s="152">
        <v>3094</v>
      </c>
      <c r="G27" s="152">
        <v>2105</v>
      </c>
      <c r="H27" s="153">
        <f t="shared" ref="H27:H68" si="12">G27/F27</f>
        <v>0.6803490627020039</v>
      </c>
      <c r="I27" s="152">
        <v>3009</v>
      </c>
      <c r="J27" s="152">
        <v>1944</v>
      </c>
      <c r="K27" s="153">
        <f t="shared" ref="K27:K69" si="13">J27/I27</f>
        <v>0.64606181455633105</v>
      </c>
      <c r="L27" s="152">
        <v>2735</v>
      </c>
      <c r="M27" s="152">
        <v>2055</v>
      </c>
      <c r="N27" s="153">
        <v>0.75137111517367461</v>
      </c>
      <c r="P27" s="136" t="s">
        <v>115</v>
      </c>
      <c r="Q27" s="152">
        <v>166</v>
      </c>
      <c r="R27" s="152">
        <v>136</v>
      </c>
      <c r="S27" s="153">
        <f t="shared" ref="S27:S68" si="14">R27/Q27</f>
        <v>0.81927710843373491</v>
      </c>
      <c r="T27" s="152">
        <v>178</v>
      </c>
      <c r="U27" s="152">
        <v>116</v>
      </c>
      <c r="V27" s="153">
        <f t="shared" ref="V27:V68" si="15">U27/T27</f>
        <v>0.651685393258427</v>
      </c>
      <c r="W27" s="152">
        <v>154</v>
      </c>
      <c r="X27" s="152">
        <v>71</v>
      </c>
      <c r="Y27" s="153">
        <f t="shared" ref="Y27:Y69" si="16">X27/W27</f>
        <v>0.46103896103896103</v>
      </c>
      <c r="Z27" s="152">
        <v>179</v>
      </c>
      <c r="AA27" s="152">
        <v>112</v>
      </c>
      <c r="AB27" s="153">
        <f>AA27/Z27</f>
        <v>0.62569832402234637</v>
      </c>
      <c r="AD27" s="136" t="s">
        <v>115</v>
      </c>
      <c r="AE27" s="152">
        <v>254</v>
      </c>
      <c r="AF27" s="152">
        <v>198</v>
      </c>
      <c r="AG27" s="153">
        <f t="shared" ref="AG27:AG68" si="17">AF27/AE27</f>
        <v>0.77952755905511806</v>
      </c>
      <c r="AH27" s="152">
        <v>264</v>
      </c>
      <c r="AI27" s="152">
        <v>168</v>
      </c>
      <c r="AJ27" s="153">
        <f t="shared" ref="AJ27:AJ68" si="18">AI27/AH27</f>
        <v>0.63636363636363635</v>
      </c>
      <c r="AK27" s="152">
        <v>242</v>
      </c>
      <c r="AL27" s="152">
        <v>148</v>
      </c>
      <c r="AM27" s="153">
        <f t="shared" ref="AM27:AM69" si="19">AL27/AK27</f>
        <v>0.61157024793388426</v>
      </c>
      <c r="AN27" s="152">
        <v>241</v>
      </c>
      <c r="AO27" s="152">
        <v>183</v>
      </c>
      <c r="AP27" s="153">
        <f t="shared" ref="AP27:AP69" si="20">AO27/AN27</f>
        <v>0.75933609958506221</v>
      </c>
    </row>
    <row r="28" spans="2:42" ht="15" customHeight="1" x14ac:dyDescent="0.25">
      <c r="B28" s="136" t="s">
        <v>114</v>
      </c>
      <c r="C28" s="152">
        <v>779</v>
      </c>
      <c r="D28" s="152">
        <v>556</v>
      </c>
      <c r="E28" s="153">
        <f t="shared" si="11"/>
        <v>0.71373555840821568</v>
      </c>
      <c r="F28" s="152">
        <v>1131</v>
      </c>
      <c r="G28" s="152">
        <v>744</v>
      </c>
      <c r="H28" s="153">
        <f t="shared" si="12"/>
        <v>0.65782493368700268</v>
      </c>
      <c r="I28" s="152">
        <v>965</v>
      </c>
      <c r="J28" s="152">
        <v>679</v>
      </c>
      <c r="K28" s="153">
        <f t="shared" si="13"/>
        <v>0.70362694300518136</v>
      </c>
      <c r="L28" s="152">
        <v>956</v>
      </c>
      <c r="M28" s="152">
        <v>689</v>
      </c>
      <c r="N28" s="153">
        <v>0.72071129707112969</v>
      </c>
      <c r="P28" s="136" t="s">
        <v>114</v>
      </c>
      <c r="Q28" s="152">
        <v>35</v>
      </c>
      <c r="R28" s="152">
        <v>22</v>
      </c>
      <c r="S28" s="153">
        <f t="shared" si="14"/>
        <v>0.62857142857142856</v>
      </c>
      <c r="T28" s="152">
        <v>29</v>
      </c>
      <c r="U28" s="152">
        <v>20</v>
      </c>
      <c r="V28" s="153">
        <f>U28/T28</f>
        <v>0.68965517241379315</v>
      </c>
      <c r="W28" s="152">
        <v>40</v>
      </c>
      <c r="X28" s="152">
        <v>24</v>
      </c>
      <c r="Y28" s="153">
        <f t="shared" si="16"/>
        <v>0.6</v>
      </c>
      <c r="Z28" s="152">
        <v>40</v>
      </c>
      <c r="AA28" s="152">
        <v>18</v>
      </c>
      <c r="AB28" s="153">
        <f t="shared" ref="AB28:AB69" si="21">AA28/Z28</f>
        <v>0.45</v>
      </c>
      <c r="AD28" s="136" t="s">
        <v>114</v>
      </c>
      <c r="AE28" s="152">
        <v>83</v>
      </c>
      <c r="AF28" s="152">
        <v>57</v>
      </c>
      <c r="AG28" s="153">
        <f t="shared" si="17"/>
        <v>0.68674698795180722</v>
      </c>
      <c r="AH28" s="152">
        <v>110</v>
      </c>
      <c r="AI28" s="152">
        <v>88</v>
      </c>
      <c r="AJ28" s="153">
        <f t="shared" si="18"/>
        <v>0.8</v>
      </c>
      <c r="AK28" s="152">
        <v>140</v>
      </c>
      <c r="AL28" s="152">
        <v>104</v>
      </c>
      <c r="AM28" s="153">
        <f t="shared" si="19"/>
        <v>0.74285714285714288</v>
      </c>
      <c r="AN28" s="152">
        <v>116</v>
      </c>
      <c r="AO28" s="152">
        <v>80</v>
      </c>
      <c r="AP28" s="153">
        <f t="shared" si="20"/>
        <v>0.68965517241379315</v>
      </c>
    </row>
    <row r="29" spans="2:42" ht="15" customHeight="1" x14ac:dyDescent="0.25">
      <c r="B29" s="136" t="s">
        <v>162</v>
      </c>
      <c r="C29" s="152">
        <v>187</v>
      </c>
      <c r="D29" s="152">
        <v>121</v>
      </c>
      <c r="E29" s="153">
        <f t="shared" si="11"/>
        <v>0.6470588235294118</v>
      </c>
      <c r="F29" s="152">
        <v>197</v>
      </c>
      <c r="G29" s="152">
        <v>142</v>
      </c>
      <c r="H29" s="153">
        <f t="shared" si="12"/>
        <v>0.7208121827411168</v>
      </c>
      <c r="I29" s="152">
        <v>225</v>
      </c>
      <c r="J29" s="152">
        <v>159</v>
      </c>
      <c r="K29" s="153">
        <f t="shared" si="13"/>
        <v>0.70666666666666667</v>
      </c>
      <c r="L29" s="152">
        <v>195</v>
      </c>
      <c r="M29" s="152">
        <v>140</v>
      </c>
      <c r="N29" s="153">
        <v>0.71794871794871795</v>
      </c>
      <c r="P29" s="136" t="s">
        <v>162</v>
      </c>
      <c r="Q29" s="152">
        <v>7</v>
      </c>
      <c r="R29" s="152">
        <v>4</v>
      </c>
      <c r="S29" s="153">
        <f t="shared" si="14"/>
        <v>0.5714285714285714</v>
      </c>
      <c r="T29" s="152">
        <v>7</v>
      </c>
      <c r="U29" s="152">
        <v>0</v>
      </c>
      <c r="V29" s="153">
        <f t="shared" si="15"/>
        <v>0</v>
      </c>
      <c r="W29" s="152">
        <v>4</v>
      </c>
      <c r="X29" s="152">
        <v>3</v>
      </c>
      <c r="Y29" s="153">
        <f t="shared" si="16"/>
        <v>0.75</v>
      </c>
      <c r="Z29" s="152">
        <v>12</v>
      </c>
      <c r="AA29" s="152">
        <v>3</v>
      </c>
      <c r="AB29" s="153">
        <f t="shared" si="21"/>
        <v>0.25</v>
      </c>
      <c r="AD29" s="136" t="s">
        <v>162</v>
      </c>
      <c r="AE29" s="152">
        <v>20</v>
      </c>
      <c r="AF29" s="152">
        <v>17</v>
      </c>
      <c r="AG29" s="153">
        <f t="shared" si="17"/>
        <v>0.85</v>
      </c>
      <c r="AH29" s="152">
        <v>36</v>
      </c>
      <c r="AI29" s="152">
        <v>27</v>
      </c>
      <c r="AJ29" s="153">
        <f t="shared" si="18"/>
        <v>0.75</v>
      </c>
      <c r="AK29" s="152">
        <v>35</v>
      </c>
      <c r="AL29" s="152">
        <v>26</v>
      </c>
      <c r="AM29" s="153">
        <f t="shared" si="19"/>
        <v>0.74285714285714288</v>
      </c>
      <c r="AN29" s="152">
        <v>41</v>
      </c>
      <c r="AO29" s="152">
        <v>33</v>
      </c>
      <c r="AP29" s="153">
        <f t="shared" si="20"/>
        <v>0.80487804878048785</v>
      </c>
    </row>
    <row r="30" spans="2:42" ht="15" customHeight="1" x14ac:dyDescent="0.25">
      <c r="B30" s="136" t="s">
        <v>113</v>
      </c>
      <c r="C30" s="152">
        <v>1103</v>
      </c>
      <c r="D30" s="152">
        <v>789</v>
      </c>
      <c r="E30" s="153">
        <f t="shared" si="11"/>
        <v>0.71532184950135991</v>
      </c>
      <c r="F30" s="152">
        <v>1076</v>
      </c>
      <c r="G30" s="152">
        <v>819</v>
      </c>
      <c r="H30" s="153">
        <f t="shared" si="12"/>
        <v>0.76115241635687736</v>
      </c>
      <c r="I30" s="152">
        <v>1327</v>
      </c>
      <c r="J30" s="152">
        <v>896</v>
      </c>
      <c r="K30" s="153">
        <f t="shared" si="13"/>
        <v>0.67520723436322527</v>
      </c>
      <c r="L30" s="152">
        <v>1448</v>
      </c>
      <c r="M30" s="152">
        <v>1015</v>
      </c>
      <c r="N30" s="153">
        <v>0.70096685082872923</v>
      </c>
      <c r="P30" s="136" t="s">
        <v>113</v>
      </c>
      <c r="Q30" s="152">
        <v>55</v>
      </c>
      <c r="R30" s="152">
        <v>43</v>
      </c>
      <c r="S30" s="153">
        <f t="shared" si="14"/>
        <v>0.78181818181818186</v>
      </c>
      <c r="T30" s="152">
        <v>65</v>
      </c>
      <c r="U30" s="152">
        <v>40</v>
      </c>
      <c r="V30" s="153">
        <f t="shared" si="15"/>
        <v>0.61538461538461542</v>
      </c>
      <c r="W30" s="152">
        <v>106</v>
      </c>
      <c r="X30" s="152">
        <v>60</v>
      </c>
      <c r="Y30" s="153">
        <f t="shared" si="16"/>
        <v>0.56603773584905659</v>
      </c>
      <c r="Z30" s="152">
        <v>133</v>
      </c>
      <c r="AA30" s="152">
        <v>40</v>
      </c>
      <c r="AB30" s="153">
        <f t="shared" si="21"/>
        <v>0.3007518796992481</v>
      </c>
      <c r="AD30" s="136" t="s">
        <v>113</v>
      </c>
      <c r="AE30" s="152">
        <v>155</v>
      </c>
      <c r="AF30" s="152">
        <v>97</v>
      </c>
      <c r="AG30" s="153">
        <f t="shared" si="17"/>
        <v>0.62580645161290327</v>
      </c>
      <c r="AH30" s="152">
        <v>132</v>
      </c>
      <c r="AI30" s="152">
        <v>86</v>
      </c>
      <c r="AJ30" s="153">
        <f t="shared" si="18"/>
        <v>0.65151515151515149</v>
      </c>
      <c r="AK30" s="152">
        <v>168</v>
      </c>
      <c r="AL30" s="152">
        <v>107</v>
      </c>
      <c r="AM30" s="153">
        <f t="shared" si="19"/>
        <v>0.63690476190476186</v>
      </c>
      <c r="AN30" s="152">
        <v>142</v>
      </c>
      <c r="AO30" s="152">
        <v>73</v>
      </c>
      <c r="AP30" s="153">
        <f t="shared" si="20"/>
        <v>0.5140845070422535</v>
      </c>
    </row>
    <row r="31" spans="2:42" ht="15" customHeight="1" x14ac:dyDescent="0.25">
      <c r="B31" s="136" t="s">
        <v>112</v>
      </c>
      <c r="C31" s="152">
        <v>1922</v>
      </c>
      <c r="D31" s="152">
        <v>1341</v>
      </c>
      <c r="E31" s="153">
        <f t="shared" si="11"/>
        <v>0.69771071800208118</v>
      </c>
      <c r="F31" s="152">
        <v>2549</v>
      </c>
      <c r="G31" s="152">
        <v>1796</v>
      </c>
      <c r="H31" s="153">
        <f t="shared" si="12"/>
        <v>0.70459003530796394</v>
      </c>
      <c r="I31" s="152">
        <v>2971</v>
      </c>
      <c r="J31" s="152">
        <v>2089</v>
      </c>
      <c r="K31" s="153">
        <f t="shared" si="13"/>
        <v>0.70313025917199601</v>
      </c>
      <c r="L31" s="152">
        <v>2922</v>
      </c>
      <c r="M31" s="152">
        <v>2064</v>
      </c>
      <c r="N31" s="153">
        <v>0.70636550308008217</v>
      </c>
      <c r="P31" s="136" t="s">
        <v>112</v>
      </c>
      <c r="Q31" s="152">
        <v>147</v>
      </c>
      <c r="R31" s="152">
        <v>47</v>
      </c>
      <c r="S31" s="153">
        <f t="shared" si="14"/>
        <v>0.31972789115646261</v>
      </c>
      <c r="T31" s="152">
        <v>161</v>
      </c>
      <c r="U31" s="152">
        <v>64</v>
      </c>
      <c r="V31" s="153">
        <f t="shared" si="15"/>
        <v>0.39751552795031053</v>
      </c>
      <c r="W31" s="152">
        <v>215</v>
      </c>
      <c r="X31" s="152">
        <v>112</v>
      </c>
      <c r="Y31" s="153">
        <f t="shared" si="16"/>
        <v>0.52093023255813953</v>
      </c>
      <c r="Z31" s="152">
        <v>164</v>
      </c>
      <c r="AA31" s="152">
        <v>67</v>
      </c>
      <c r="AB31" s="153">
        <f t="shared" si="21"/>
        <v>0.40853658536585363</v>
      </c>
      <c r="AD31" s="136" t="s">
        <v>112</v>
      </c>
      <c r="AE31" s="152">
        <v>295</v>
      </c>
      <c r="AF31" s="152">
        <v>178</v>
      </c>
      <c r="AG31" s="153">
        <f t="shared" si="17"/>
        <v>0.60338983050847461</v>
      </c>
      <c r="AH31" s="152">
        <v>344</v>
      </c>
      <c r="AI31" s="152">
        <v>247</v>
      </c>
      <c r="AJ31" s="153">
        <f t="shared" si="18"/>
        <v>0.71802325581395354</v>
      </c>
      <c r="AK31" s="152">
        <v>343</v>
      </c>
      <c r="AL31" s="152">
        <v>250</v>
      </c>
      <c r="AM31" s="153">
        <f t="shared" si="19"/>
        <v>0.7288629737609329</v>
      </c>
      <c r="AN31" s="152">
        <v>319</v>
      </c>
      <c r="AO31" s="152">
        <v>209</v>
      </c>
      <c r="AP31" s="153">
        <f t="shared" si="20"/>
        <v>0.65517241379310343</v>
      </c>
    </row>
    <row r="32" spans="2:42" ht="15" customHeight="1" x14ac:dyDescent="0.25">
      <c r="B32" s="136" t="s">
        <v>111</v>
      </c>
      <c r="C32" s="152">
        <v>1114</v>
      </c>
      <c r="D32" s="152">
        <v>900</v>
      </c>
      <c r="E32" s="153">
        <f t="shared" si="11"/>
        <v>0.80789946140035906</v>
      </c>
      <c r="F32" s="152">
        <v>1692</v>
      </c>
      <c r="G32" s="152">
        <v>1047</v>
      </c>
      <c r="H32" s="153">
        <f t="shared" si="12"/>
        <v>0.61879432624113473</v>
      </c>
      <c r="I32" s="152">
        <v>1538</v>
      </c>
      <c r="J32" s="152">
        <v>1119</v>
      </c>
      <c r="K32" s="153">
        <f t="shared" si="13"/>
        <v>0.72756827048114436</v>
      </c>
      <c r="L32" s="152">
        <v>1540</v>
      </c>
      <c r="M32" s="152">
        <v>1128</v>
      </c>
      <c r="N32" s="153">
        <v>0.73246753246753249</v>
      </c>
      <c r="P32" s="136" t="s">
        <v>111</v>
      </c>
      <c r="Q32" s="152">
        <v>82</v>
      </c>
      <c r="R32" s="152">
        <v>48</v>
      </c>
      <c r="S32" s="153">
        <f t="shared" si="14"/>
        <v>0.58536585365853655</v>
      </c>
      <c r="T32" s="152">
        <v>80</v>
      </c>
      <c r="U32" s="152">
        <v>33</v>
      </c>
      <c r="V32" s="153">
        <f t="shared" si="15"/>
        <v>0.41249999999999998</v>
      </c>
      <c r="W32" s="152">
        <v>91</v>
      </c>
      <c r="X32" s="152">
        <v>41</v>
      </c>
      <c r="Y32" s="153">
        <f t="shared" si="16"/>
        <v>0.45054945054945056</v>
      </c>
      <c r="Z32" s="152">
        <v>125</v>
      </c>
      <c r="AA32" s="152">
        <v>60</v>
      </c>
      <c r="AB32" s="153">
        <f t="shared" si="21"/>
        <v>0.48</v>
      </c>
      <c r="AD32" s="136" t="s">
        <v>111</v>
      </c>
      <c r="AE32" s="152">
        <v>154</v>
      </c>
      <c r="AF32" s="152">
        <v>105</v>
      </c>
      <c r="AG32" s="153">
        <f t="shared" si="17"/>
        <v>0.68181818181818177</v>
      </c>
      <c r="AH32" s="152">
        <v>162</v>
      </c>
      <c r="AI32" s="152">
        <v>93</v>
      </c>
      <c r="AJ32" s="153">
        <f t="shared" si="18"/>
        <v>0.57407407407407407</v>
      </c>
      <c r="AK32" s="152">
        <v>176</v>
      </c>
      <c r="AL32" s="152">
        <v>120</v>
      </c>
      <c r="AM32" s="153">
        <f t="shared" si="19"/>
        <v>0.68181818181818177</v>
      </c>
      <c r="AN32" s="152">
        <v>248</v>
      </c>
      <c r="AO32" s="152">
        <v>154</v>
      </c>
      <c r="AP32" s="153">
        <f t="shared" si="20"/>
        <v>0.62096774193548387</v>
      </c>
    </row>
    <row r="33" spans="2:42" ht="15" customHeight="1" x14ac:dyDescent="0.25">
      <c r="B33" s="136" t="s">
        <v>110</v>
      </c>
      <c r="C33" s="152">
        <v>841</v>
      </c>
      <c r="D33" s="152">
        <v>641</v>
      </c>
      <c r="E33" s="153">
        <f t="shared" si="11"/>
        <v>0.76218787158145063</v>
      </c>
      <c r="F33" s="152">
        <v>1060</v>
      </c>
      <c r="G33" s="152">
        <v>784</v>
      </c>
      <c r="H33" s="153">
        <f t="shared" si="12"/>
        <v>0.73962264150943391</v>
      </c>
      <c r="I33" s="152">
        <v>796</v>
      </c>
      <c r="J33" s="152">
        <v>565</v>
      </c>
      <c r="K33" s="153">
        <f t="shared" si="13"/>
        <v>0.70979899497487442</v>
      </c>
      <c r="L33" s="152">
        <v>903</v>
      </c>
      <c r="M33" s="152">
        <v>677</v>
      </c>
      <c r="N33" s="153">
        <v>0.74972314507198223</v>
      </c>
      <c r="P33" s="136" t="s">
        <v>110</v>
      </c>
      <c r="Q33" s="152">
        <v>33</v>
      </c>
      <c r="R33" s="152">
        <v>20</v>
      </c>
      <c r="S33" s="153">
        <f t="shared" si="14"/>
        <v>0.60606060606060608</v>
      </c>
      <c r="T33" s="152">
        <v>58</v>
      </c>
      <c r="U33" s="152">
        <v>32</v>
      </c>
      <c r="V33" s="153">
        <f t="shared" si="15"/>
        <v>0.55172413793103448</v>
      </c>
      <c r="W33" s="152">
        <v>42</v>
      </c>
      <c r="X33" s="152">
        <v>20</v>
      </c>
      <c r="Y33" s="153">
        <f t="shared" si="16"/>
        <v>0.47619047619047616</v>
      </c>
      <c r="Z33" s="152">
        <v>61</v>
      </c>
      <c r="AA33" s="152">
        <v>32</v>
      </c>
      <c r="AB33" s="153">
        <f t="shared" si="21"/>
        <v>0.52459016393442626</v>
      </c>
      <c r="AD33" s="136" t="s">
        <v>110</v>
      </c>
      <c r="AE33" s="152">
        <v>81</v>
      </c>
      <c r="AF33" s="152">
        <v>60</v>
      </c>
      <c r="AG33" s="153">
        <f t="shared" si="17"/>
        <v>0.7407407407407407</v>
      </c>
      <c r="AH33" s="152">
        <v>126</v>
      </c>
      <c r="AI33" s="152">
        <v>97</v>
      </c>
      <c r="AJ33" s="153">
        <f t="shared" si="18"/>
        <v>0.76984126984126988</v>
      </c>
      <c r="AK33" s="152">
        <v>91</v>
      </c>
      <c r="AL33" s="152">
        <v>57</v>
      </c>
      <c r="AM33" s="153">
        <f t="shared" si="19"/>
        <v>0.62637362637362637</v>
      </c>
      <c r="AN33" s="152">
        <v>138</v>
      </c>
      <c r="AO33" s="152">
        <v>100</v>
      </c>
      <c r="AP33" s="153">
        <f t="shared" si="20"/>
        <v>0.72463768115942029</v>
      </c>
    </row>
    <row r="34" spans="2:42" ht="15" customHeight="1" x14ac:dyDescent="0.25">
      <c r="B34" s="136" t="s">
        <v>109</v>
      </c>
      <c r="C34" s="152">
        <v>1614</v>
      </c>
      <c r="D34" s="152">
        <v>1157</v>
      </c>
      <c r="E34" s="153">
        <f t="shared" si="11"/>
        <v>0.71685254027261458</v>
      </c>
      <c r="F34" s="152">
        <v>2191</v>
      </c>
      <c r="G34" s="152">
        <v>1528</v>
      </c>
      <c r="H34" s="153">
        <f t="shared" si="12"/>
        <v>0.69739844819717023</v>
      </c>
      <c r="I34" s="152">
        <v>2456</v>
      </c>
      <c r="J34" s="152">
        <v>1744</v>
      </c>
      <c r="K34" s="153">
        <f t="shared" si="13"/>
        <v>0.71009771986970682</v>
      </c>
      <c r="L34" s="152">
        <v>1859</v>
      </c>
      <c r="M34" s="152">
        <v>1360</v>
      </c>
      <c r="N34" s="153">
        <v>0.73157611619150076</v>
      </c>
      <c r="P34" s="136" t="s">
        <v>109</v>
      </c>
      <c r="Q34" s="152">
        <v>92</v>
      </c>
      <c r="R34" s="152">
        <v>39</v>
      </c>
      <c r="S34" s="153">
        <f t="shared" si="14"/>
        <v>0.42391304347826086</v>
      </c>
      <c r="T34" s="152">
        <v>103</v>
      </c>
      <c r="U34" s="152">
        <v>67</v>
      </c>
      <c r="V34" s="153">
        <f t="shared" si="15"/>
        <v>0.65048543689320393</v>
      </c>
      <c r="W34" s="152">
        <v>101</v>
      </c>
      <c r="X34" s="152">
        <v>61</v>
      </c>
      <c r="Y34" s="153">
        <f t="shared" si="16"/>
        <v>0.60396039603960394</v>
      </c>
      <c r="Z34" s="152">
        <v>98</v>
      </c>
      <c r="AA34" s="152">
        <v>58</v>
      </c>
      <c r="AB34" s="153">
        <f t="shared" si="21"/>
        <v>0.59183673469387754</v>
      </c>
      <c r="AD34" s="136" t="s">
        <v>109</v>
      </c>
      <c r="AE34" s="152">
        <v>171</v>
      </c>
      <c r="AF34" s="152">
        <v>119</v>
      </c>
      <c r="AG34" s="153">
        <f t="shared" si="17"/>
        <v>0.69590643274853803</v>
      </c>
      <c r="AH34" s="152">
        <v>206</v>
      </c>
      <c r="AI34" s="152">
        <v>158</v>
      </c>
      <c r="AJ34" s="153">
        <f t="shared" si="18"/>
        <v>0.76699029126213591</v>
      </c>
      <c r="AK34" s="152">
        <v>273</v>
      </c>
      <c r="AL34" s="152">
        <v>168</v>
      </c>
      <c r="AM34" s="153">
        <f t="shared" si="19"/>
        <v>0.61538461538461542</v>
      </c>
      <c r="AN34" s="152">
        <v>243</v>
      </c>
      <c r="AO34" s="152">
        <v>144</v>
      </c>
      <c r="AP34" s="153">
        <f t="shared" si="20"/>
        <v>0.59259259259259256</v>
      </c>
    </row>
    <row r="35" spans="2:42" ht="15" customHeight="1" x14ac:dyDescent="0.25">
      <c r="B35" s="136" t="s">
        <v>163</v>
      </c>
      <c r="C35" s="152">
        <v>2117</v>
      </c>
      <c r="D35" s="152">
        <v>1687</v>
      </c>
      <c r="E35" s="153">
        <f t="shared" si="11"/>
        <v>0.79688238072744455</v>
      </c>
      <c r="F35" s="152">
        <v>2384</v>
      </c>
      <c r="G35" s="152">
        <v>1749</v>
      </c>
      <c r="H35" s="153">
        <f t="shared" si="12"/>
        <v>0.73364093959731547</v>
      </c>
      <c r="I35" s="152">
        <v>2248</v>
      </c>
      <c r="J35" s="152">
        <v>1743</v>
      </c>
      <c r="K35" s="153">
        <f t="shared" si="13"/>
        <v>0.77535587188612098</v>
      </c>
      <c r="L35" s="152">
        <v>1584</v>
      </c>
      <c r="M35" s="152">
        <v>1286</v>
      </c>
      <c r="N35" s="153">
        <v>0.81186868686868685</v>
      </c>
      <c r="P35" s="136" t="s">
        <v>163</v>
      </c>
      <c r="Q35" s="152">
        <v>113</v>
      </c>
      <c r="R35" s="152">
        <v>66</v>
      </c>
      <c r="S35" s="153">
        <f t="shared" si="14"/>
        <v>0.58407079646017701</v>
      </c>
      <c r="T35" s="152">
        <v>119</v>
      </c>
      <c r="U35" s="152">
        <v>74</v>
      </c>
      <c r="V35" s="153">
        <f t="shared" si="15"/>
        <v>0.62184873949579833</v>
      </c>
      <c r="W35" s="152">
        <v>131</v>
      </c>
      <c r="X35" s="152">
        <v>69</v>
      </c>
      <c r="Y35" s="153">
        <f t="shared" si="16"/>
        <v>0.52671755725190839</v>
      </c>
      <c r="Z35" s="152">
        <v>173</v>
      </c>
      <c r="AA35" s="152">
        <v>81</v>
      </c>
      <c r="AB35" s="153">
        <f t="shared" si="21"/>
        <v>0.46820809248554912</v>
      </c>
      <c r="AD35" s="136" t="s">
        <v>163</v>
      </c>
      <c r="AE35" s="152">
        <v>173</v>
      </c>
      <c r="AF35" s="152">
        <v>124</v>
      </c>
      <c r="AG35" s="153">
        <f t="shared" si="17"/>
        <v>0.7167630057803468</v>
      </c>
      <c r="AH35" s="152">
        <v>208</v>
      </c>
      <c r="AI35" s="152">
        <v>146</v>
      </c>
      <c r="AJ35" s="153">
        <f t="shared" si="18"/>
        <v>0.70192307692307687</v>
      </c>
      <c r="AK35" s="152">
        <v>226</v>
      </c>
      <c r="AL35" s="152">
        <v>155</v>
      </c>
      <c r="AM35" s="153">
        <f t="shared" si="19"/>
        <v>0.68584070796460173</v>
      </c>
      <c r="AN35" s="152">
        <v>315</v>
      </c>
      <c r="AO35" s="152">
        <v>202</v>
      </c>
      <c r="AP35" s="153">
        <f t="shared" si="20"/>
        <v>0.64126984126984132</v>
      </c>
    </row>
    <row r="36" spans="2:42" ht="15" customHeight="1" x14ac:dyDescent="0.25">
      <c r="B36" s="136" t="s">
        <v>108</v>
      </c>
      <c r="C36" s="152">
        <v>935</v>
      </c>
      <c r="D36" s="152">
        <v>745</v>
      </c>
      <c r="E36" s="153">
        <f t="shared" si="11"/>
        <v>0.79679144385026734</v>
      </c>
      <c r="F36" s="152">
        <v>1188</v>
      </c>
      <c r="G36" s="152">
        <v>909</v>
      </c>
      <c r="H36" s="153">
        <f t="shared" si="12"/>
        <v>0.76515151515151514</v>
      </c>
      <c r="I36" s="152">
        <v>1325</v>
      </c>
      <c r="J36" s="152">
        <v>996</v>
      </c>
      <c r="K36" s="153">
        <f t="shared" si="13"/>
        <v>0.7516981132075472</v>
      </c>
      <c r="L36" s="152">
        <v>1408</v>
      </c>
      <c r="M36" s="152">
        <v>1010</v>
      </c>
      <c r="N36" s="153">
        <v>0.71732954545454541</v>
      </c>
      <c r="P36" s="136" t="s">
        <v>108</v>
      </c>
      <c r="Q36" s="152">
        <v>60</v>
      </c>
      <c r="R36" s="152">
        <v>28</v>
      </c>
      <c r="S36" s="153">
        <f t="shared" si="14"/>
        <v>0.46666666666666667</v>
      </c>
      <c r="T36" s="152">
        <v>40</v>
      </c>
      <c r="U36" s="152">
        <v>30</v>
      </c>
      <c r="V36" s="153">
        <f t="shared" si="15"/>
        <v>0.75</v>
      </c>
      <c r="W36" s="152">
        <v>61</v>
      </c>
      <c r="X36" s="152">
        <v>25</v>
      </c>
      <c r="Y36" s="153">
        <f t="shared" si="16"/>
        <v>0.4098360655737705</v>
      </c>
      <c r="Z36" s="152">
        <v>55</v>
      </c>
      <c r="AA36" s="152">
        <v>18</v>
      </c>
      <c r="AB36" s="153">
        <f t="shared" si="21"/>
        <v>0.32727272727272727</v>
      </c>
      <c r="AD36" s="136" t="s">
        <v>108</v>
      </c>
      <c r="AE36" s="152">
        <v>130</v>
      </c>
      <c r="AF36" s="152">
        <v>84</v>
      </c>
      <c r="AG36" s="153">
        <f t="shared" si="17"/>
        <v>0.64615384615384619</v>
      </c>
      <c r="AH36" s="152">
        <v>122</v>
      </c>
      <c r="AI36" s="152">
        <v>79</v>
      </c>
      <c r="AJ36" s="153">
        <f t="shared" si="18"/>
        <v>0.64754098360655743</v>
      </c>
      <c r="AK36" s="152">
        <v>122</v>
      </c>
      <c r="AL36" s="152">
        <v>77</v>
      </c>
      <c r="AM36" s="153">
        <f t="shared" si="19"/>
        <v>0.63114754098360659</v>
      </c>
      <c r="AN36" s="152">
        <v>134</v>
      </c>
      <c r="AO36" s="152">
        <v>93</v>
      </c>
      <c r="AP36" s="153">
        <f t="shared" si="20"/>
        <v>0.69402985074626866</v>
      </c>
    </row>
    <row r="37" spans="2:42" ht="15" customHeight="1" x14ac:dyDescent="0.25">
      <c r="B37" s="136" t="s">
        <v>107</v>
      </c>
      <c r="C37" s="152">
        <v>1010</v>
      </c>
      <c r="D37" s="152">
        <v>815</v>
      </c>
      <c r="E37" s="153">
        <f t="shared" si="11"/>
        <v>0.80693069306930698</v>
      </c>
      <c r="F37" s="152">
        <v>1528</v>
      </c>
      <c r="G37" s="152">
        <v>1114</v>
      </c>
      <c r="H37" s="153">
        <f t="shared" si="12"/>
        <v>0.72905759162303663</v>
      </c>
      <c r="I37" s="152">
        <v>1431</v>
      </c>
      <c r="J37" s="152">
        <v>1153</v>
      </c>
      <c r="K37" s="153">
        <f t="shared" si="13"/>
        <v>0.80573025856044722</v>
      </c>
      <c r="L37" s="152">
        <v>1067</v>
      </c>
      <c r="M37" s="152">
        <v>819</v>
      </c>
      <c r="N37" s="153">
        <v>0.76757263355201499</v>
      </c>
      <c r="P37" s="136" t="s">
        <v>107</v>
      </c>
      <c r="Q37" s="152">
        <v>57</v>
      </c>
      <c r="R37" s="152">
        <v>38</v>
      </c>
      <c r="S37" s="153">
        <f t="shared" si="14"/>
        <v>0.66666666666666663</v>
      </c>
      <c r="T37" s="152">
        <v>93</v>
      </c>
      <c r="U37" s="152">
        <v>52</v>
      </c>
      <c r="V37" s="153">
        <f t="shared" si="15"/>
        <v>0.55913978494623651</v>
      </c>
      <c r="W37" s="152">
        <v>74</v>
      </c>
      <c r="X37" s="152">
        <v>42</v>
      </c>
      <c r="Y37" s="153">
        <f t="shared" si="16"/>
        <v>0.56756756756756754</v>
      </c>
      <c r="Z37" s="152">
        <v>91</v>
      </c>
      <c r="AA37" s="152">
        <v>51</v>
      </c>
      <c r="AB37" s="153">
        <f t="shared" si="21"/>
        <v>0.56043956043956045</v>
      </c>
      <c r="AD37" s="136" t="s">
        <v>107</v>
      </c>
      <c r="AE37" s="152">
        <v>186</v>
      </c>
      <c r="AF37" s="152">
        <v>130</v>
      </c>
      <c r="AG37" s="153">
        <f t="shared" si="17"/>
        <v>0.69892473118279574</v>
      </c>
      <c r="AH37" s="152">
        <v>216</v>
      </c>
      <c r="AI37" s="152">
        <v>146</v>
      </c>
      <c r="AJ37" s="153">
        <f t="shared" si="18"/>
        <v>0.67592592592592593</v>
      </c>
      <c r="AK37" s="152">
        <v>161</v>
      </c>
      <c r="AL37" s="152">
        <v>104</v>
      </c>
      <c r="AM37" s="153">
        <f t="shared" si="19"/>
        <v>0.64596273291925466</v>
      </c>
      <c r="AN37" s="152">
        <v>180</v>
      </c>
      <c r="AO37" s="152">
        <v>125</v>
      </c>
      <c r="AP37" s="153">
        <f t="shared" si="20"/>
        <v>0.69444444444444442</v>
      </c>
    </row>
    <row r="38" spans="2:42" ht="15" customHeight="1" x14ac:dyDescent="0.25">
      <c r="B38" s="136" t="s">
        <v>164</v>
      </c>
      <c r="C38" s="152">
        <v>714</v>
      </c>
      <c r="D38" s="152">
        <v>544</v>
      </c>
      <c r="E38" s="153">
        <f t="shared" si="11"/>
        <v>0.76190476190476186</v>
      </c>
      <c r="F38" s="152">
        <v>966</v>
      </c>
      <c r="G38" s="152">
        <v>690</v>
      </c>
      <c r="H38" s="153">
        <f t="shared" si="12"/>
        <v>0.7142857142857143</v>
      </c>
      <c r="I38" s="152">
        <v>856</v>
      </c>
      <c r="J38" s="152">
        <v>654</v>
      </c>
      <c r="K38" s="153">
        <f t="shared" si="13"/>
        <v>0.76401869158878499</v>
      </c>
      <c r="L38" s="152">
        <v>804</v>
      </c>
      <c r="M38" s="152">
        <v>591</v>
      </c>
      <c r="N38" s="153">
        <v>0.7350746268656716</v>
      </c>
      <c r="P38" s="136" t="s">
        <v>164</v>
      </c>
      <c r="Q38" s="152">
        <v>47</v>
      </c>
      <c r="R38" s="152">
        <v>30</v>
      </c>
      <c r="S38" s="153">
        <f t="shared" si="14"/>
        <v>0.63829787234042556</v>
      </c>
      <c r="T38" s="152">
        <v>55</v>
      </c>
      <c r="U38" s="152">
        <v>28</v>
      </c>
      <c r="V38" s="153">
        <f t="shared" si="15"/>
        <v>0.50909090909090904</v>
      </c>
      <c r="W38" s="152">
        <v>63</v>
      </c>
      <c r="X38" s="152">
        <v>30</v>
      </c>
      <c r="Y38" s="153">
        <f t="shared" si="16"/>
        <v>0.47619047619047616</v>
      </c>
      <c r="Z38" s="152">
        <v>48</v>
      </c>
      <c r="AA38" s="152">
        <v>26</v>
      </c>
      <c r="AB38" s="153">
        <f t="shared" si="21"/>
        <v>0.54166666666666663</v>
      </c>
      <c r="AD38" s="136" t="s">
        <v>164</v>
      </c>
      <c r="AE38" s="152">
        <v>91</v>
      </c>
      <c r="AF38" s="152">
        <v>59</v>
      </c>
      <c r="AG38" s="153">
        <f t="shared" si="17"/>
        <v>0.64835164835164838</v>
      </c>
      <c r="AH38" s="152">
        <v>137</v>
      </c>
      <c r="AI38" s="152">
        <v>87</v>
      </c>
      <c r="AJ38" s="153">
        <f t="shared" si="18"/>
        <v>0.63503649635036497</v>
      </c>
      <c r="AK38" s="152">
        <v>121</v>
      </c>
      <c r="AL38" s="152">
        <v>80</v>
      </c>
      <c r="AM38" s="153">
        <f t="shared" si="19"/>
        <v>0.66115702479338845</v>
      </c>
      <c r="AN38" s="152">
        <v>122</v>
      </c>
      <c r="AO38" s="152">
        <v>85</v>
      </c>
      <c r="AP38" s="153">
        <f t="shared" si="20"/>
        <v>0.69672131147540983</v>
      </c>
    </row>
    <row r="39" spans="2:42" ht="15" customHeight="1" x14ac:dyDescent="0.25">
      <c r="B39" s="136" t="s">
        <v>106</v>
      </c>
      <c r="C39" s="152">
        <v>4386</v>
      </c>
      <c r="D39" s="152">
        <v>2689</v>
      </c>
      <c r="E39" s="153">
        <f t="shared" si="11"/>
        <v>0.61308709530323757</v>
      </c>
      <c r="F39" s="152">
        <v>4716</v>
      </c>
      <c r="G39" s="152">
        <v>3070</v>
      </c>
      <c r="H39" s="153">
        <f t="shared" si="12"/>
        <v>0.65097540288379985</v>
      </c>
      <c r="I39" s="152">
        <v>3624</v>
      </c>
      <c r="J39" s="152">
        <v>2350</v>
      </c>
      <c r="K39" s="153">
        <f t="shared" si="13"/>
        <v>0.64845474613686538</v>
      </c>
      <c r="L39" s="152">
        <v>3402</v>
      </c>
      <c r="M39" s="152">
        <v>2333</v>
      </c>
      <c r="N39" s="153">
        <v>0.68577307466196358</v>
      </c>
      <c r="P39" s="136" t="s">
        <v>106</v>
      </c>
      <c r="Q39" s="152">
        <v>191</v>
      </c>
      <c r="R39" s="152">
        <v>93</v>
      </c>
      <c r="S39" s="153">
        <f t="shared" si="14"/>
        <v>0.48691099476439792</v>
      </c>
      <c r="T39" s="152">
        <v>266</v>
      </c>
      <c r="U39" s="152">
        <v>88</v>
      </c>
      <c r="V39" s="153">
        <f t="shared" si="15"/>
        <v>0.33082706766917291</v>
      </c>
      <c r="W39" s="152">
        <v>283</v>
      </c>
      <c r="X39" s="152">
        <v>91</v>
      </c>
      <c r="Y39" s="153">
        <f t="shared" si="16"/>
        <v>0.32155477031802121</v>
      </c>
      <c r="Z39" s="152">
        <v>246</v>
      </c>
      <c r="AA39" s="152">
        <v>47</v>
      </c>
      <c r="AB39" s="153">
        <f t="shared" si="21"/>
        <v>0.1910569105691057</v>
      </c>
      <c r="AD39" s="136" t="s">
        <v>106</v>
      </c>
      <c r="AE39" s="152">
        <v>234</v>
      </c>
      <c r="AF39" s="152">
        <v>166</v>
      </c>
      <c r="AG39" s="153">
        <f t="shared" si="17"/>
        <v>0.70940170940170943</v>
      </c>
      <c r="AH39" s="152">
        <v>381</v>
      </c>
      <c r="AI39" s="152">
        <v>241</v>
      </c>
      <c r="AJ39" s="153">
        <f t="shared" si="18"/>
        <v>0.63254593175853013</v>
      </c>
      <c r="AK39" s="152">
        <v>503</v>
      </c>
      <c r="AL39" s="152">
        <v>270</v>
      </c>
      <c r="AM39" s="153">
        <f t="shared" si="19"/>
        <v>0.53677932405566597</v>
      </c>
      <c r="AN39" s="152">
        <v>412</v>
      </c>
      <c r="AO39" s="152">
        <v>244</v>
      </c>
      <c r="AP39" s="153">
        <f t="shared" si="20"/>
        <v>0.59223300970873782</v>
      </c>
    </row>
    <row r="40" spans="2:42" ht="15" customHeight="1" x14ac:dyDescent="0.25">
      <c r="B40" s="136" t="s">
        <v>105</v>
      </c>
      <c r="C40" s="152">
        <v>441</v>
      </c>
      <c r="D40" s="152">
        <v>306</v>
      </c>
      <c r="E40" s="153">
        <f t="shared" si="11"/>
        <v>0.69387755102040816</v>
      </c>
      <c r="F40" s="152">
        <v>1007</v>
      </c>
      <c r="G40" s="152">
        <v>623</v>
      </c>
      <c r="H40" s="153">
        <f t="shared" si="12"/>
        <v>0.61866931479642506</v>
      </c>
      <c r="I40" s="152">
        <v>933</v>
      </c>
      <c r="J40" s="152">
        <v>608</v>
      </c>
      <c r="K40" s="153">
        <f t="shared" si="13"/>
        <v>0.65166130760986063</v>
      </c>
      <c r="L40" s="152">
        <v>815</v>
      </c>
      <c r="M40" s="152">
        <v>563</v>
      </c>
      <c r="N40" s="153">
        <v>0.69079754601226995</v>
      </c>
      <c r="P40" s="136" t="s">
        <v>105</v>
      </c>
      <c r="Q40" s="152">
        <v>30</v>
      </c>
      <c r="R40" s="152">
        <v>20</v>
      </c>
      <c r="S40" s="153">
        <f t="shared" si="14"/>
        <v>0.66666666666666663</v>
      </c>
      <c r="T40" s="152">
        <v>48</v>
      </c>
      <c r="U40" s="152">
        <v>30</v>
      </c>
      <c r="V40" s="153">
        <f t="shared" si="15"/>
        <v>0.625</v>
      </c>
      <c r="W40" s="152">
        <v>41</v>
      </c>
      <c r="X40" s="152">
        <v>28</v>
      </c>
      <c r="Y40" s="153">
        <f t="shared" si="16"/>
        <v>0.68292682926829273</v>
      </c>
      <c r="Z40" s="152">
        <v>47</v>
      </c>
      <c r="AA40" s="152">
        <v>25</v>
      </c>
      <c r="AB40" s="153">
        <f t="shared" si="21"/>
        <v>0.53191489361702127</v>
      </c>
      <c r="AD40" s="136" t="s">
        <v>105</v>
      </c>
      <c r="AE40" s="152">
        <v>57</v>
      </c>
      <c r="AF40" s="152">
        <v>41</v>
      </c>
      <c r="AG40" s="153">
        <f t="shared" si="17"/>
        <v>0.7192982456140351</v>
      </c>
      <c r="AH40" s="152">
        <v>84</v>
      </c>
      <c r="AI40" s="152">
        <v>65</v>
      </c>
      <c r="AJ40" s="153">
        <f t="shared" si="18"/>
        <v>0.77380952380952384</v>
      </c>
      <c r="AK40" s="152">
        <v>63</v>
      </c>
      <c r="AL40" s="152">
        <v>47</v>
      </c>
      <c r="AM40" s="153">
        <f t="shared" si="19"/>
        <v>0.74603174603174605</v>
      </c>
      <c r="AN40" s="152">
        <v>89</v>
      </c>
      <c r="AO40" s="152">
        <v>65</v>
      </c>
      <c r="AP40" s="153">
        <f t="shared" si="20"/>
        <v>0.7303370786516854</v>
      </c>
    </row>
    <row r="41" spans="2:42" ht="15" customHeight="1" x14ac:dyDescent="0.25">
      <c r="B41" s="136" t="s">
        <v>104</v>
      </c>
      <c r="C41" s="152">
        <v>7806</v>
      </c>
      <c r="D41" s="152">
        <v>5450</v>
      </c>
      <c r="E41" s="153">
        <f t="shared" si="11"/>
        <v>0.69818088649756593</v>
      </c>
      <c r="F41" s="152">
        <v>10609</v>
      </c>
      <c r="G41" s="152">
        <v>7088</v>
      </c>
      <c r="H41" s="153">
        <f t="shared" si="12"/>
        <v>0.6681119803940051</v>
      </c>
      <c r="I41" s="152">
        <v>8796</v>
      </c>
      <c r="J41" s="152">
        <v>6086</v>
      </c>
      <c r="K41" s="153">
        <f t="shared" si="13"/>
        <v>0.69190541155070484</v>
      </c>
      <c r="L41" s="152">
        <v>7312</v>
      </c>
      <c r="M41" s="152">
        <v>5149</v>
      </c>
      <c r="N41" s="153">
        <v>0.70418490153172864</v>
      </c>
      <c r="P41" s="136" t="s">
        <v>104</v>
      </c>
      <c r="Q41" s="152">
        <v>495</v>
      </c>
      <c r="R41" s="152">
        <v>284</v>
      </c>
      <c r="S41" s="153">
        <f t="shared" si="14"/>
        <v>0.57373737373737377</v>
      </c>
      <c r="T41" s="152">
        <v>488</v>
      </c>
      <c r="U41" s="152">
        <v>267</v>
      </c>
      <c r="V41" s="153">
        <f t="shared" si="15"/>
        <v>0.54713114754098358</v>
      </c>
      <c r="W41" s="152">
        <v>518</v>
      </c>
      <c r="X41" s="152">
        <v>279</v>
      </c>
      <c r="Y41" s="153">
        <f t="shared" si="16"/>
        <v>0.53861003861003864</v>
      </c>
      <c r="Z41" s="152">
        <v>466</v>
      </c>
      <c r="AA41" s="152">
        <v>206</v>
      </c>
      <c r="AB41" s="153">
        <f t="shared" si="21"/>
        <v>0.44206008583690987</v>
      </c>
      <c r="AD41" s="136" t="s">
        <v>104</v>
      </c>
      <c r="AE41" s="152">
        <v>773</v>
      </c>
      <c r="AF41" s="152">
        <v>556</v>
      </c>
      <c r="AG41" s="153">
        <f t="shared" si="17"/>
        <v>0.71927554980595088</v>
      </c>
      <c r="AH41" s="152">
        <v>830</v>
      </c>
      <c r="AI41" s="152">
        <v>518</v>
      </c>
      <c r="AJ41" s="153">
        <f t="shared" si="18"/>
        <v>0.62409638554216873</v>
      </c>
      <c r="AK41" s="152">
        <v>764</v>
      </c>
      <c r="AL41" s="152">
        <v>498</v>
      </c>
      <c r="AM41" s="153">
        <f t="shared" si="19"/>
        <v>0.65183246073298429</v>
      </c>
      <c r="AN41" s="152">
        <v>722</v>
      </c>
      <c r="AO41" s="152">
        <v>428</v>
      </c>
      <c r="AP41" s="153">
        <f t="shared" si="20"/>
        <v>0.59279778393351801</v>
      </c>
    </row>
    <row r="42" spans="2:42" ht="15" customHeight="1" x14ac:dyDescent="0.25">
      <c r="B42" s="136" t="s">
        <v>103</v>
      </c>
      <c r="C42" s="152">
        <v>1233</v>
      </c>
      <c r="D42" s="152">
        <v>881</v>
      </c>
      <c r="E42" s="153">
        <f t="shared" si="11"/>
        <v>0.71451743714517435</v>
      </c>
      <c r="F42" s="152">
        <v>1295</v>
      </c>
      <c r="G42" s="152">
        <v>829</v>
      </c>
      <c r="H42" s="153">
        <f t="shared" si="12"/>
        <v>0.64015444015444012</v>
      </c>
      <c r="I42" s="152">
        <v>1401</v>
      </c>
      <c r="J42" s="152">
        <v>947</v>
      </c>
      <c r="K42" s="153">
        <f t="shared" si="13"/>
        <v>0.67594575303354743</v>
      </c>
      <c r="L42" s="152">
        <v>1178</v>
      </c>
      <c r="M42" s="152">
        <v>790</v>
      </c>
      <c r="N42" s="153">
        <v>0.67062818336162988</v>
      </c>
      <c r="P42" s="136" t="s">
        <v>103</v>
      </c>
      <c r="Q42" s="152">
        <v>67</v>
      </c>
      <c r="R42" s="152">
        <v>39</v>
      </c>
      <c r="S42" s="153">
        <f t="shared" si="14"/>
        <v>0.58208955223880599</v>
      </c>
      <c r="T42" s="152">
        <v>65</v>
      </c>
      <c r="U42" s="152">
        <v>34</v>
      </c>
      <c r="V42" s="153">
        <f t="shared" si="15"/>
        <v>0.52307692307692311</v>
      </c>
      <c r="W42" s="152">
        <v>60</v>
      </c>
      <c r="X42" s="152">
        <v>36</v>
      </c>
      <c r="Y42" s="153">
        <f t="shared" si="16"/>
        <v>0.6</v>
      </c>
      <c r="Z42" s="152">
        <v>51</v>
      </c>
      <c r="AA42" s="152">
        <v>32</v>
      </c>
      <c r="AB42" s="153">
        <f t="shared" si="21"/>
        <v>0.62745098039215685</v>
      </c>
      <c r="AD42" s="136" t="s">
        <v>103</v>
      </c>
      <c r="AE42" s="152">
        <v>135</v>
      </c>
      <c r="AF42" s="152">
        <v>93</v>
      </c>
      <c r="AG42" s="153">
        <f t="shared" si="17"/>
        <v>0.68888888888888888</v>
      </c>
      <c r="AH42" s="152">
        <v>144</v>
      </c>
      <c r="AI42" s="152">
        <v>84</v>
      </c>
      <c r="AJ42" s="153">
        <f t="shared" si="18"/>
        <v>0.58333333333333337</v>
      </c>
      <c r="AK42" s="152">
        <v>177</v>
      </c>
      <c r="AL42" s="152">
        <v>118</v>
      </c>
      <c r="AM42" s="153">
        <f t="shared" si="19"/>
        <v>0.66666666666666663</v>
      </c>
      <c r="AN42" s="152">
        <v>172</v>
      </c>
      <c r="AO42" s="152">
        <v>133</v>
      </c>
      <c r="AP42" s="153">
        <f t="shared" si="20"/>
        <v>0.77325581395348841</v>
      </c>
    </row>
    <row r="43" spans="2:42" ht="15" customHeight="1" x14ac:dyDescent="0.25">
      <c r="B43" s="136" t="s">
        <v>165</v>
      </c>
      <c r="C43" s="152">
        <v>3388</v>
      </c>
      <c r="D43" s="152">
        <v>2359</v>
      </c>
      <c r="E43" s="153">
        <f t="shared" si="11"/>
        <v>0.69628099173553715</v>
      </c>
      <c r="F43" s="152">
        <v>3600</v>
      </c>
      <c r="G43" s="152">
        <v>2511</v>
      </c>
      <c r="H43" s="153">
        <f t="shared" si="12"/>
        <v>0.69750000000000001</v>
      </c>
      <c r="I43" s="152">
        <v>2680</v>
      </c>
      <c r="J43" s="152">
        <v>2023</v>
      </c>
      <c r="K43" s="153">
        <f t="shared" si="13"/>
        <v>0.75485074626865667</v>
      </c>
      <c r="L43" s="152">
        <v>2496</v>
      </c>
      <c r="M43" s="152">
        <v>1809</v>
      </c>
      <c r="N43" s="153">
        <v>0.72475961538461542</v>
      </c>
      <c r="P43" s="136" t="s">
        <v>165</v>
      </c>
      <c r="Q43" s="152">
        <v>204</v>
      </c>
      <c r="R43" s="152">
        <v>127</v>
      </c>
      <c r="S43" s="153">
        <f t="shared" si="14"/>
        <v>0.62254901960784315</v>
      </c>
      <c r="T43" s="152">
        <v>239</v>
      </c>
      <c r="U43" s="152">
        <v>122</v>
      </c>
      <c r="V43" s="153">
        <f t="shared" si="15"/>
        <v>0.5104602510460251</v>
      </c>
      <c r="W43" s="152">
        <v>226</v>
      </c>
      <c r="X43" s="152">
        <v>97</v>
      </c>
      <c r="Y43" s="153">
        <f t="shared" si="16"/>
        <v>0.42920353982300885</v>
      </c>
      <c r="Z43" s="152">
        <v>158</v>
      </c>
      <c r="AA43" s="152">
        <v>63</v>
      </c>
      <c r="AB43" s="153">
        <f t="shared" si="21"/>
        <v>0.39873417721518989</v>
      </c>
      <c r="AD43" s="136" t="s">
        <v>165</v>
      </c>
      <c r="AE43" s="152">
        <v>456</v>
      </c>
      <c r="AF43" s="152">
        <v>291</v>
      </c>
      <c r="AG43" s="153">
        <f t="shared" si="17"/>
        <v>0.63815789473684215</v>
      </c>
      <c r="AH43" s="152">
        <v>518</v>
      </c>
      <c r="AI43" s="152">
        <v>320</v>
      </c>
      <c r="AJ43" s="153">
        <f t="shared" si="18"/>
        <v>0.61776061776061775</v>
      </c>
      <c r="AK43" s="152">
        <v>442</v>
      </c>
      <c r="AL43" s="152">
        <v>278</v>
      </c>
      <c r="AM43" s="153">
        <f t="shared" si="19"/>
        <v>0.62895927601809953</v>
      </c>
      <c r="AN43" s="152">
        <v>381</v>
      </c>
      <c r="AO43" s="152">
        <v>244</v>
      </c>
      <c r="AP43" s="153">
        <f t="shared" si="20"/>
        <v>0.64041994750656173</v>
      </c>
    </row>
    <row r="44" spans="2:42" ht="15" customHeight="1" x14ac:dyDescent="0.25">
      <c r="B44" s="136" t="s">
        <v>102</v>
      </c>
      <c r="C44" s="152">
        <v>1274</v>
      </c>
      <c r="D44" s="152">
        <v>1027</v>
      </c>
      <c r="E44" s="153">
        <f t="shared" si="11"/>
        <v>0.80612244897959184</v>
      </c>
      <c r="F44" s="152">
        <v>2018</v>
      </c>
      <c r="G44" s="152">
        <v>1510</v>
      </c>
      <c r="H44" s="153">
        <f t="shared" si="12"/>
        <v>0.74826560951437071</v>
      </c>
      <c r="I44" s="152">
        <v>1880</v>
      </c>
      <c r="J44" s="152">
        <v>1399</v>
      </c>
      <c r="K44" s="153">
        <f t="shared" si="13"/>
        <v>0.74414893617021272</v>
      </c>
      <c r="L44" s="152">
        <v>1785</v>
      </c>
      <c r="M44" s="152">
        <v>1365</v>
      </c>
      <c r="N44" s="153">
        <v>0.76470588235294112</v>
      </c>
      <c r="P44" s="136" t="s">
        <v>102</v>
      </c>
      <c r="Q44" s="152">
        <v>64</v>
      </c>
      <c r="R44" s="152">
        <v>49</v>
      </c>
      <c r="S44" s="153">
        <f t="shared" si="14"/>
        <v>0.765625</v>
      </c>
      <c r="T44" s="152">
        <v>70</v>
      </c>
      <c r="U44" s="152">
        <v>48</v>
      </c>
      <c r="V44" s="153">
        <f t="shared" si="15"/>
        <v>0.68571428571428572</v>
      </c>
      <c r="W44" s="152">
        <v>81</v>
      </c>
      <c r="X44" s="152">
        <v>53</v>
      </c>
      <c r="Y44" s="153">
        <f t="shared" si="16"/>
        <v>0.65432098765432101</v>
      </c>
      <c r="Z44" s="152">
        <v>66</v>
      </c>
      <c r="AA44" s="152">
        <v>38</v>
      </c>
      <c r="AB44" s="153">
        <f t="shared" si="21"/>
        <v>0.5757575757575758</v>
      </c>
      <c r="AD44" s="136" t="s">
        <v>102</v>
      </c>
      <c r="AE44" s="152">
        <v>151</v>
      </c>
      <c r="AF44" s="152">
        <v>122</v>
      </c>
      <c r="AG44" s="153">
        <f t="shared" si="17"/>
        <v>0.80794701986754969</v>
      </c>
      <c r="AH44" s="152">
        <v>194</v>
      </c>
      <c r="AI44" s="152">
        <v>149</v>
      </c>
      <c r="AJ44" s="153">
        <f t="shared" si="18"/>
        <v>0.76804123711340211</v>
      </c>
      <c r="AK44" s="152">
        <v>187</v>
      </c>
      <c r="AL44" s="152">
        <v>144</v>
      </c>
      <c r="AM44" s="153">
        <f t="shared" si="19"/>
        <v>0.77005347593582885</v>
      </c>
      <c r="AN44" s="152">
        <v>178</v>
      </c>
      <c r="AO44" s="152">
        <v>143</v>
      </c>
      <c r="AP44" s="153">
        <f t="shared" si="20"/>
        <v>0.8033707865168539</v>
      </c>
    </row>
    <row r="45" spans="2:42" ht="15" customHeight="1" x14ac:dyDescent="0.25">
      <c r="B45" s="136" t="s">
        <v>101</v>
      </c>
      <c r="C45" s="152">
        <v>1381</v>
      </c>
      <c r="D45" s="152">
        <v>1096</v>
      </c>
      <c r="E45" s="153">
        <f t="shared" si="11"/>
        <v>0.7936278059377263</v>
      </c>
      <c r="F45" s="152">
        <v>1452</v>
      </c>
      <c r="G45" s="152">
        <v>1097</v>
      </c>
      <c r="H45" s="153">
        <f t="shared" si="12"/>
        <v>0.75550964187327818</v>
      </c>
      <c r="I45" s="152">
        <v>1381</v>
      </c>
      <c r="J45" s="152">
        <v>1052</v>
      </c>
      <c r="K45" s="153">
        <f t="shared" si="13"/>
        <v>0.76176683562635772</v>
      </c>
      <c r="L45" s="152">
        <v>1956</v>
      </c>
      <c r="M45" s="152">
        <v>1436</v>
      </c>
      <c r="N45" s="153">
        <v>0.7341513292433538</v>
      </c>
      <c r="P45" s="136" t="s">
        <v>101</v>
      </c>
      <c r="Q45" s="152">
        <v>83</v>
      </c>
      <c r="R45" s="152">
        <v>74</v>
      </c>
      <c r="S45" s="153">
        <f t="shared" si="14"/>
        <v>0.89156626506024095</v>
      </c>
      <c r="T45" s="152">
        <v>88</v>
      </c>
      <c r="U45" s="152">
        <v>69</v>
      </c>
      <c r="V45" s="153">
        <f t="shared" si="15"/>
        <v>0.78409090909090906</v>
      </c>
      <c r="W45" s="152">
        <v>83</v>
      </c>
      <c r="X45" s="152">
        <v>51</v>
      </c>
      <c r="Y45" s="153">
        <f t="shared" si="16"/>
        <v>0.61445783132530118</v>
      </c>
      <c r="Z45" s="152">
        <v>102</v>
      </c>
      <c r="AA45" s="152">
        <v>68</v>
      </c>
      <c r="AB45" s="153">
        <f t="shared" si="21"/>
        <v>0.66666666666666663</v>
      </c>
      <c r="AD45" s="136" t="s">
        <v>101</v>
      </c>
      <c r="AE45" s="152">
        <v>190</v>
      </c>
      <c r="AF45" s="152">
        <v>149</v>
      </c>
      <c r="AG45" s="153">
        <f t="shared" si="17"/>
        <v>0.78421052631578947</v>
      </c>
      <c r="AH45" s="152">
        <v>188</v>
      </c>
      <c r="AI45" s="152">
        <v>139</v>
      </c>
      <c r="AJ45" s="153">
        <f t="shared" si="18"/>
        <v>0.73936170212765961</v>
      </c>
      <c r="AK45" s="152">
        <v>173</v>
      </c>
      <c r="AL45" s="152">
        <v>131</v>
      </c>
      <c r="AM45" s="153">
        <f t="shared" si="19"/>
        <v>0.75722543352601157</v>
      </c>
      <c r="AN45" s="152">
        <v>224</v>
      </c>
      <c r="AO45" s="152">
        <v>161</v>
      </c>
      <c r="AP45" s="153">
        <f t="shared" si="20"/>
        <v>0.71875</v>
      </c>
    </row>
    <row r="46" spans="2:42" ht="15" customHeight="1" x14ac:dyDescent="0.25">
      <c r="B46" s="136" t="s">
        <v>100</v>
      </c>
      <c r="C46" s="152">
        <v>2843</v>
      </c>
      <c r="D46" s="152">
        <v>1874</v>
      </c>
      <c r="E46" s="153">
        <f t="shared" si="11"/>
        <v>0.6591628561378825</v>
      </c>
      <c r="F46" s="152">
        <v>2753</v>
      </c>
      <c r="G46" s="152">
        <v>1994</v>
      </c>
      <c r="H46" s="153">
        <f t="shared" si="12"/>
        <v>0.72430076280421363</v>
      </c>
      <c r="I46" s="152">
        <v>2599</v>
      </c>
      <c r="J46" s="152">
        <v>2011</v>
      </c>
      <c r="K46" s="153">
        <f t="shared" si="13"/>
        <v>0.77375913813005004</v>
      </c>
      <c r="L46" s="152">
        <v>3660</v>
      </c>
      <c r="M46" s="152">
        <v>2494</v>
      </c>
      <c r="N46" s="153">
        <v>0.68142076502732241</v>
      </c>
      <c r="P46" s="136" t="s">
        <v>100</v>
      </c>
      <c r="Q46" s="152">
        <v>220</v>
      </c>
      <c r="R46" s="152">
        <v>91</v>
      </c>
      <c r="S46" s="153">
        <f t="shared" si="14"/>
        <v>0.41363636363636364</v>
      </c>
      <c r="T46" s="152">
        <v>182</v>
      </c>
      <c r="U46" s="152">
        <v>114</v>
      </c>
      <c r="V46" s="153">
        <f t="shared" si="15"/>
        <v>0.62637362637362637</v>
      </c>
      <c r="W46" s="152">
        <v>148</v>
      </c>
      <c r="X46" s="152">
        <v>116</v>
      </c>
      <c r="Y46" s="153">
        <f t="shared" si="16"/>
        <v>0.78378378378378377</v>
      </c>
      <c r="Z46" s="152">
        <v>163</v>
      </c>
      <c r="AA46" s="152">
        <v>91</v>
      </c>
      <c r="AB46" s="153">
        <f t="shared" si="21"/>
        <v>0.55828220858895705</v>
      </c>
      <c r="AD46" s="136" t="s">
        <v>100</v>
      </c>
      <c r="AE46" s="152">
        <v>338</v>
      </c>
      <c r="AF46" s="152">
        <v>209</v>
      </c>
      <c r="AG46" s="153">
        <f t="shared" si="17"/>
        <v>0.61834319526627224</v>
      </c>
      <c r="AH46" s="152">
        <v>385</v>
      </c>
      <c r="AI46" s="152">
        <v>281</v>
      </c>
      <c r="AJ46" s="153">
        <f t="shared" si="18"/>
        <v>0.72987012987012989</v>
      </c>
      <c r="AK46" s="152">
        <v>253</v>
      </c>
      <c r="AL46" s="152">
        <v>193</v>
      </c>
      <c r="AM46" s="153">
        <f t="shared" si="19"/>
        <v>0.76284584980237158</v>
      </c>
      <c r="AN46" s="152">
        <v>290</v>
      </c>
      <c r="AO46" s="152">
        <v>215</v>
      </c>
      <c r="AP46" s="153">
        <f t="shared" si="20"/>
        <v>0.74137931034482762</v>
      </c>
    </row>
    <row r="47" spans="2:42" ht="15" customHeight="1" x14ac:dyDescent="0.25">
      <c r="B47" s="136" t="s">
        <v>99</v>
      </c>
      <c r="C47" s="152">
        <v>4919</v>
      </c>
      <c r="D47" s="152">
        <v>3616</v>
      </c>
      <c r="E47" s="153">
        <f t="shared" si="11"/>
        <v>0.7351087619434844</v>
      </c>
      <c r="F47" s="152">
        <v>4258</v>
      </c>
      <c r="G47" s="152">
        <v>3162</v>
      </c>
      <c r="H47" s="153">
        <f t="shared" si="12"/>
        <v>0.74260216063879758</v>
      </c>
      <c r="I47" s="152">
        <v>3436</v>
      </c>
      <c r="J47" s="152">
        <v>2607</v>
      </c>
      <c r="K47" s="153">
        <f t="shared" si="13"/>
        <v>0.75873108265424916</v>
      </c>
      <c r="L47" s="152">
        <v>2938</v>
      </c>
      <c r="M47" s="152">
        <v>2214</v>
      </c>
      <c r="N47" s="153">
        <v>0.75357385976855007</v>
      </c>
      <c r="P47" s="136" t="s">
        <v>99</v>
      </c>
      <c r="Q47" s="152">
        <v>202</v>
      </c>
      <c r="R47" s="152">
        <v>137</v>
      </c>
      <c r="S47" s="153">
        <f t="shared" si="14"/>
        <v>0.67821782178217827</v>
      </c>
      <c r="T47" s="152">
        <v>211</v>
      </c>
      <c r="U47" s="152">
        <v>121</v>
      </c>
      <c r="V47" s="153">
        <f t="shared" si="15"/>
        <v>0.57345971563981046</v>
      </c>
      <c r="W47" s="152">
        <v>273</v>
      </c>
      <c r="X47" s="152">
        <v>144</v>
      </c>
      <c r="Y47" s="153">
        <f t="shared" si="16"/>
        <v>0.52747252747252749</v>
      </c>
      <c r="Z47" s="152">
        <v>214</v>
      </c>
      <c r="AA47" s="152">
        <v>111</v>
      </c>
      <c r="AB47" s="153">
        <f t="shared" si="21"/>
        <v>0.51869158878504673</v>
      </c>
      <c r="AD47" s="136" t="s">
        <v>99</v>
      </c>
      <c r="AE47" s="152">
        <v>662</v>
      </c>
      <c r="AF47" s="152">
        <v>447</v>
      </c>
      <c r="AG47" s="153">
        <f t="shared" si="17"/>
        <v>0.67522658610271902</v>
      </c>
      <c r="AH47" s="152">
        <v>584</v>
      </c>
      <c r="AI47" s="152">
        <v>391</v>
      </c>
      <c r="AJ47" s="153">
        <f t="shared" si="18"/>
        <v>0.66952054794520544</v>
      </c>
      <c r="AK47" s="152">
        <v>612</v>
      </c>
      <c r="AL47" s="152">
        <v>405</v>
      </c>
      <c r="AM47" s="153">
        <f t="shared" si="19"/>
        <v>0.66176470588235292</v>
      </c>
      <c r="AN47" s="152">
        <v>465</v>
      </c>
      <c r="AO47" s="152">
        <v>294</v>
      </c>
      <c r="AP47" s="153">
        <f t="shared" si="20"/>
        <v>0.63225806451612898</v>
      </c>
    </row>
    <row r="48" spans="2:42" ht="15" customHeight="1" x14ac:dyDescent="0.25">
      <c r="B48" s="136" t="s">
        <v>98</v>
      </c>
      <c r="C48" s="152">
        <v>1459</v>
      </c>
      <c r="D48" s="152">
        <v>1084</v>
      </c>
      <c r="E48" s="153">
        <f t="shared" si="11"/>
        <v>0.74297464016449621</v>
      </c>
      <c r="F48" s="152">
        <v>1588</v>
      </c>
      <c r="G48" s="152">
        <v>1228</v>
      </c>
      <c r="H48" s="153">
        <f t="shared" si="12"/>
        <v>0.77329974811083124</v>
      </c>
      <c r="I48" s="152">
        <v>1301</v>
      </c>
      <c r="J48" s="152">
        <v>1068</v>
      </c>
      <c r="K48" s="153">
        <f t="shared" si="13"/>
        <v>0.82090699461952343</v>
      </c>
      <c r="L48" s="152">
        <v>1427</v>
      </c>
      <c r="M48" s="152">
        <v>1157</v>
      </c>
      <c r="N48" s="153">
        <v>0.81079187105816397</v>
      </c>
      <c r="P48" s="136" t="s">
        <v>98</v>
      </c>
      <c r="Q48" s="152">
        <v>69</v>
      </c>
      <c r="R48" s="152">
        <v>44</v>
      </c>
      <c r="S48" s="153">
        <f t="shared" si="14"/>
        <v>0.6376811594202898</v>
      </c>
      <c r="T48" s="152">
        <v>68</v>
      </c>
      <c r="U48" s="152">
        <v>51</v>
      </c>
      <c r="V48" s="153">
        <f t="shared" si="15"/>
        <v>0.75</v>
      </c>
      <c r="W48" s="152">
        <v>102</v>
      </c>
      <c r="X48" s="152">
        <v>64</v>
      </c>
      <c r="Y48" s="153">
        <f t="shared" si="16"/>
        <v>0.62745098039215685</v>
      </c>
      <c r="Z48" s="152">
        <v>87</v>
      </c>
      <c r="AA48" s="152">
        <v>64</v>
      </c>
      <c r="AB48" s="153">
        <f t="shared" si="21"/>
        <v>0.73563218390804597</v>
      </c>
      <c r="AD48" s="136" t="s">
        <v>98</v>
      </c>
      <c r="AE48" s="152">
        <v>174</v>
      </c>
      <c r="AF48" s="152">
        <v>116</v>
      </c>
      <c r="AG48" s="153">
        <f t="shared" si="17"/>
        <v>0.66666666666666663</v>
      </c>
      <c r="AH48" s="152">
        <v>190</v>
      </c>
      <c r="AI48" s="152">
        <v>149</v>
      </c>
      <c r="AJ48" s="153">
        <f t="shared" si="18"/>
        <v>0.78421052631578947</v>
      </c>
      <c r="AK48" s="152">
        <v>194</v>
      </c>
      <c r="AL48" s="152">
        <v>134</v>
      </c>
      <c r="AM48" s="153">
        <f t="shared" si="19"/>
        <v>0.69072164948453607</v>
      </c>
      <c r="AN48" s="152">
        <v>240</v>
      </c>
      <c r="AO48" s="152">
        <v>175</v>
      </c>
      <c r="AP48" s="153">
        <f t="shared" si="20"/>
        <v>0.72916666666666663</v>
      </c>
    </row>
    <row r="49" spans="2:42" ht="15" customHeight="1" x14ac:dyDescent="0.25">
      <c r="B49" s="136" t="s">
        <v>97</v>
      </c>
      <c r="C49" s="152">
        <v>755</v>
      </c>
      <c r="D49" s="152">
        <v>599</v>
      </c>
      <c r="E49" s="153">
        <f t="shared" si="11"/>
        <v>0.79337748344370862</v>
      </c>
      <c r="F49" s="152">
        <v>1027</v>
      </c>
      <c r="G49" s="152">
        <v>798</v>
      </c>
      <c r="H49" s="153">
        <f t="shared" si="12"/>
        <v>0.7770204479065238</v>
      </c>
      <c r="I49" s="152">
        <v>1185</v>
      </c>
      <c r="J49" s="152">
        <v>869</v>
      </c>
      <c r="K49" s="153">
        <f t="shared" si="13"/>
        <v>0.73333333333333328</v>
      </c>
      <c r="L49" s="152">
        <v>1221</v>
      </c>
      <c r="M49" s="152">
        <v>922</v>
      </c>
      <c r="N49" s="153">
        <v>0.75511875511875515</v>
      </c>
      <c r="P49" s="136" t="s">
        <v>97</v>
      </c>
      <c r="Q49" s="152">
        <v>48</v>
      </c>
      <c r="R49" s="152">
        <v>37</v>
      </c>
      <c r="S49" s="153">
        <f t="shared" si="14"/>
        <v>0.77083333333333337</v>
      </c>
      <c r="T49" s="152">
        <v>33</v>
      </c>
      <c r="U49" s="152">
        <v>22</v>
      </c>
      <c r="V49" s="153">
        <f t="shared" si="15"/>
        <v>0.66666666666666663</v>
      </c>
      <c r="W49" s="152">
        <v>45</v>
      </c>
      <c r="X49" s="152">
        <v>33</v>
      </c>
      <c r="Y49" s="153">
        <f t="shared" si="16"/>
        <v>0.73333333333333328</v>
      </c>
      <c r="Z49" s="152">
        <v>50</v>
      </c>
      <c r="AA49" s="152">
        <v>37</v>
      </c>
      <c r="AB49" s="153">
        <f t="shared" si="21"/>
        <v>0.74</v>
      </c>
      <c r="AD49" s="136" t="s">
        <v>97</v>
      </c>
      <c r="AE49" s="152">
        <v>97</v>
      </c>
      <c r="AF49" s="152">
        <v>85</v>
      </c>
      <c r="AG49" s="153">
        <f t="shared" si="17"/>
        <v>0.87628865979381443</v>
      </c>
      <c r="AH49" s="152">
        <v>79</v>
      </c>
      <c r="AI49" s="152">
        <v>65</v>
      </c>
      <c r="AJ49" s="153">
        <f t="shared" si="18"/>
        <v>0.82278481012658233</v>
      </c>
      <c r="AK49" s="152">
        <v>141</v>
      </c>
      <c r="AL49" s="152">
        <v>111</v>
      </c>
      <c r="AM49" s="153">
        <f t="shared" si="19"/>
        <v>0.78723404255319152</v>
      </c>
      <c r="AN49" s="152">
        <v>125</v>
      </c>
      <c r="AO49" s="152">
        <v>106</v>
      </c>
      <c r="AP49" s="153">
        <f t="shared" si="20"/>
        <v>0.84799999999999998</v>
      </c>
    </row>
    <row r="50" spans="2:42" ht="15" customHeight="1" x14ac:dyDescent="0.25">
      <c r="B50" s="136" t="s">
        <v>168</v>
      </c>
      <c r="C50" s="152">
        <v>16533</v>
      </c>
      <c r="D50" s="152">
        <v>9592</v>
      </c>
      <c r="E50" s="153">
        <f t="shared" si="11"/>
        <v>0.58017298735861611</v>
      </c>
      <c r="F50" s="152">
        <v>17688</v>
      </c>
      <c r="G50" s="152">
        <v>10771</v>
      </c>
      <c r="H50" s="153">
        <f t="shared" si="12"/>
        <v>0.60894391677973769</v>
      </c>
      <c r="I50" s="152">
        <v>18876</v>
      </c>
      <c r="J50" s="152">
        <v>10464</v>
      </c>
      <c r="K50" s="153">
        <f t="shared" si="13"/>
        <v>0.55435473617291797</v>
      </c>
      <c r="L50" s="152">
        <v>18218</v>
      </c>
      <c r="M50" s="152">
        <v>10901</v>
      </c>
      <c r="N50" s="153">
        <v>0.59836425513228675</v>
      </c>
      <c r="P50" s="136" t="s">
        <v>168</v>
      </c>
      <c r="Q50" s="152">
        <v>880</v>
      </c>
      <c r="R50" s="152">
        <v>573</v>
      </c>
      <c r="S50" s="153">
        <f t="shared" si="14"/>
        <v>0.65113636363636362</v>
      </c>
      <c r="T50" s="152">
        <v>791</v>
      </c>
      <c r="U50" s="152">
        <v>482</v>
      </c>
      <c r="V50" s="153">
        <f t="shared" si="15"/>
        <v>0.60935524652338813</v>
      </c>
      <c r="W50" s="152">
        <v>934</v>
      </c>
      <c r="X50" s="152">
        <v>602</v>
      </c>
      <c r="Y50" s="153">
        <f t="shared" si="16"/>
        <v>0.64453961456102782</v>
      </c>
      <c r="Z50" s="152">
        <v>737</v>
      </c>
      <c r="AA50" s="152">
        <v>545</v>
      </c>
      <c r="AB50" s="153">
        <f t="shared" si="21"/>
        <v>0.73948439620081408</v>
      </c>
      <c r="AD50" s="136" t="s">
        <v>168</v>
      </c>
      <c r="AE50" s="152">
        <v>1287</v>
      </c>
      <c r="AF50" s="152">
        <v>832</v>
      </c>
      <c r="AG50" s="153">
        <f t="shared" si="17"/>
        <v>0.64646464646464652</v>
      </c>
      <c r="AH50" s="152">
        <v>1164</v>
      </c>
      <c r="AI50" s="152">
        <v>774</v>
      </c>
      <c r="AJ50" s="153">
        <f t="shared" si="18"/>
        <v>0.66494845360824739</v>
      </c>
      <c r="AK50" s="152">
        <v>1409</v>
      </c>
      <c r="AL50" s="152">
        <v>891</v>
      </c>
      <c r="AM50" s="153">
        <f t="shared" si="19"/>
        <v>0.6323633782824698</v>
      </c>
      <c r="AN50" s="152">
        <v>1278</v>
      </c>
      <c r="AO50" s="152">
        <v>843</v>
      </c>
      <c r="AP50" s="153">
        <f t="shared" si="20"/>
        <v>0.65962441314553988</v>
      </c>
    </row>
    <row r="51" spans="2:42" ht="15" customHeight="1" x14ac:dyDescent="0.25">
      <c r="B51" s="136" t="s">
        <v>95</v>
      </c>
      <c r="C51" s="152">
        <v>2961</v>
      </c>
      <c r="D51" s="152">
        <v>2198</v>
      </c>
      <c r="E51" s="153">
        <f t="shared" si="11"/>
        <v>0.74231678486997632</v>
      </c>
      <c r="F51" s="152">
        <v>4384</v>
      </c>
      <c r="G51" s="152">
        <v>2791</v>
      </c>
      <c r="H51" s="153">
        <f t="shared" si="12"/>
        <v>0.63663321167883213</v>
      </c>
      <c r="I51" s="152">
        <v>4636</v>
      </c>
      <c r="J51" s="152">
        <v>3305</v>
      </c>
      <c r="K51" s="153">
        <f t="shared" si="13"/>
        <v>0.7128990509059534</v>
      </c>
      <c r="L51" s="152">
        <v>3751</v>
      </c>
      <c r="M51" s="152">
        <v>2930</v>
      </c>
      <c r="N51" s="153">
        <v>0.78112503332444683</v>
      </c>
      <c r="P51" s="136" t="s">
        <v>95</v>
      </c>
      <c r="Q51" s="152">
        <v>156</v>
      </c>
      <c r="R51" s="152">
        <v>75</v>
      </c>
      <c r="S51" s="153">
        <f t="shared" si="14"/>
        <v>0.48076923076923078</v>
      </c>
      <c r="T51" s="152">
        <v>207</v>
      </c>
      <c r="U51" s="152">
        <v>90</v>
      </c>
      <c r="V51" s="153">
        <f t="shared" si="15"/>
        <v>0.43478260869565216</v>
      </c>
      <c r="W51" s="152">
        <v>201</v>
      </c>
      <c r="X51" s="152">
        <v>108</v>
      </c>
      <c r="Y51" s="153">
        <f t="shared" si="16"/>
        <v>0.53731343283582089</v>
      </c>
      <c r="Z51" s="152">
        <v>206</v>
      </c>
      <c r="AA51" s="152">
        <v>88</v>
      </c>
      <c r="AB51" s="153">
        <f t="shared" si="21"/>
        <v>0.42718446601941745</v>
      </c>
      <c r="AD51" s="136" t="s">
        <v>95</v>
      </c>
      <c r="AE51" s="152">
        <v>458</v>
      </c>
      <c r="AF51" s="152">
        <v>281</v>
      </c>
      <c r="AG51" s="153">
        <f t="shared" si="17"/>
        <v>0.61353711790393017</v>
      </c>
      <c r="AH51" s="152">
        <v>580</v>
      </c>
      <c r="AI51" s="152">
        <v>351</v>
      </c>
      <c r="AJ51" s="153">
        <f t="shared" si="18"/>
        <v>0.60517241379310349</v>
      </c>
      <c r="AK51" s="152">
        <v>667</v>
      </c>
      <c r="AL51" s="152">
        <v>405</v>
      </c>
      <c r="AM51" s="153">
        <f t="shared" si="19"/>
        <v>0.6071964017991005</v>
      </c>
      <c r="AN51" s="152">
        <v>645</v>
      </c>
      <c r="AO51" s="152">
        <v>385</v>
      </c>
      <c r="AP51" s="153">
        <f t="shared" si="20"/>
        <v>0.5968992248062015</v>
      </c>
    </row>
    <row r="52" spans="2:42" ht="15" customHeight="1" x14ac:dyDescent="0.25">
      <c r="B52" s="136" t="s">
        <v>94</v>
      </c>
      <c r="C52" s="152">
        <v>1396</v>
      </c>
      <c r="D52" s="152">
        <v>992</v>
      </c>
      <c r="E52" s="153">
        <f t="shared" si="11"/>
        <v>0.71060171919770776</v>
      </c>
      <c r="F52" s="152">
        <v>1786</v>
      </c>
      <c r="G52" s="152">
        <v>1357</v>
      </c>
      <c r="H52" s="153">
        <f t="shared" si="12"/>
        <v>0.75979843225083987</v>
      </c>
      <c r="I52" s="152">
        <v>1580</v>
      </c>
      <c r="J52" s="152">
        <v>1211</v>
      </c>
      <c r="K52" s="153">
        <f t="shared" si="13"/>
        <v>0.76645569620253162</v>
      </c>
      <c r="L52" s="152">
        <v>1343</v>
      </c>
      <c r="M52" s="152">
        <v>1009</v>
      </c>
      <c r="N52" s="153">
        <v>0.75130305286671628</v>
      </c>
      <c r="P52" s="136" t="s">
        <v>94</v>
      </c>
      <c r="Q52" s="152">
        <v>53</v>
      </c>
      <c r="R52" s="152">
        <v>37</v>
      </c>
      <c r="S52" s="153">
        <f t="shared" si="14"/>
        <v>0.69811320754716977</v>
      </c>
      <c r="T52" s="152">
        <v>88</v>
      </c>
      <c r="U52" s="152">
        <v>61</v>
      </c>
      <c r="V52" s="153">
        <f t="shared" si="15"/>
        <v>0.69318181818181823</v>
      </c>
      <c r="W52" s="152">
        <v>104</v>
      </c>
      <c r="X52" s="152">
        <v>54</v>
      </c>
      <c r="Y52" s="153">
        <f t="shared" si="16"/>
        <v>0.51923076923076927</v>
      </c>
      <c r="Z52" s="152">
        <v>107</v>
      </c>
      <c r="AA52" s="152">
        <v>31</v>
      </c>
      <c r="AB52" s="153">
        <f t="shared" si="21"/>
        <v>0.28971962616822428</v>
      </c>
      <c r="AD52" s="136" t="s">
        <v>94</v>
      </c>
      <c r="AE52" s="152">
        <v>143</v>
      </c>
      <c r="AF52" s="152">
        <v>105</v>
      </c>
      <c r="AG52" s="153">
        <f t="shared" si="17"/>
        <v>0.73426573426573427</v>
      </c>
      <c r="AH52" s="152">
        <v>272</v>
      </c>
      <c r="AI52" s="152">
        <v>182</v>
      </c>
      <c r="AJ52" s="153">
        <f t="shared" si="18"/>
        <v>0.66911764705882348</v>
      </c>
      <c r="AK52" s="152">
        <v>289</v>
      </c>
      <c r="AL52" s="152">
        <v>163</v>
      </c>
      <c r="AM52" s="153">
        <f t="shared" si="19"/>
        <v>0.56401384083044981</v>
      </c>
      <c r="AN52" s="152">
        <v>262</v>
      </c>
      <c r="AO52" s="152">
        <v>134</v>
      </c>
      <c r="AP52" s="153">
        <f t="shared" si="20"/>
        <v>0.51145038167938928</v>
      </c>
    </row>
    <row r="53" spans="2:42" ht="15" customHeight="1" x14ac:dyDescent="0.25">
      <c r="B53" s="136" t="s">
        <v>93</v>
      </c>
      <c r="C53" s="152">
        <v>1034</v>
      </c>
      <c r="D53" s="152">
        <v>742</v>
      </c>
      <c r="E53" s="153">
        <f t="shared" si="11"/>
        <v>0.71760154738878146</v>
      </c>
      <c r="F53" s="152">
        <v>1201</v>
      </c>
      <c r="G53" s="152">
        <v>897</v>
      </c>
      <c r="H53" s="153">
        <f t="shared" si="12"/>
        <v>0.74687760199833475</v>
      </c>
      <c r="I53" s="152">
        <v>1339</v>
      </c>
      <c r="J53" s="152">
        <v>997</v>
      </c>
      <c r="K53" s="153">
        <f t="shared" si="13"/>
        <v>0.74458551157580288</v>
      </c>
      <c r="L53" s="152">
        <v>1116</v>
      </c>
      <c r="M53" s="152">
        <v>883</v>
      </c>
      <c r="N53" s="153">
        <v>0.79121863799283154</v>
      </c>
      <c r="P53" s="136" t="s">
        <v>93</v>
      </c>
      <c r="Q53" s="152">
        <v>67</v>
      </c>
      <c r="R53" s="152">
        <v>38</v>
      </c>
      <c r="S53" s="153">
        <f t="shared" si="14"/>
        <v>0.56716417910447758</v>
      </c>
      <c r="T53" s="152">
        <v>58</v>
      </c>
      <c r="U53" s="152">
        <v>40</v>
      </c>
      <c r="V53" s="153">
        <f t="shared" si="15"/>
        <v>0.68965517241379315</v>
      </c>
      <c r="W53" s="152">
        <v>70</v>
      </c>
      <c r="X53" s="152">
        <v>44</v>
      </c>
      <c r="Y53" s="153">
        <f t="shared" si="16"/>
        <v>0.62857142857142856</v>
      </c>
      <c r="Z53" s="152">
        <v>95</v>
      </c>
      <c r="AA53" s="152">
        <v>63</v>
      </c>
      <c r="AB53" s="153">
        <f t="shared" si="21"/>
        <v>0.66315789473684206</v>
      </c>
      <c r="AD53" s="136" t="s">
        <v>93</v>
      </c>
      <c r="AE53" s="152">
        <v>138</v>
      </c>
      <c r="AF53" s="152">
        <v>90</v>
      </c>
      <c r="AG53" s="153">
        <f t="shared" si="17"/>
        <v>0.65217391304347827</v>
      </c>
      <c r="AH53" s="152">
        <v>130</v>
      </c>
      <c r="AI53" s="152">
        <v>106</v>
      </c>
      <c r="AJ53" s="153">
        <f t="shared" si="18"/>
        <v>0.81538461538461537</v>
      </c>
      <c r="AK53" s="152">
        <v>131</v>
      </c>
      <c r="AL53" s="152">
        <v>90</v>
      </c>
      <c r="AM53" s="153">
        <f t="shared" si="19"/>
        <v>0.68702290076335881</v>
      </c>
      <c r="AN53" s="152">
        <v>112</v>
      </c>
      <c r="AO53" s="152">
        <v>87</v>
      </c>
      <c r="AP53" s="153">
        <f t="shared" si="20"/>
        <v>0.7767857142857143</v>
      </c>
    </row>
    <row r="54" spans="2:42" ht="15" customHeight="1" x14ac:dyDescent="0.25">
      <c r="B54" s="136" t="s">
        <v>92</v>
      </c>
      <c r="C54" s="152">
        <v>3367</v>
      </c>
      <c r="D54" s="152">
        <v>2671</v>
      </c>
      <c r="E54" s="153">
        <f t="shared" si="11"/>
        <v>0.79328779328779331</v>
      </c>
      <c r="F54" s="152">
        <v>3992</v>
      </c>
      <c r="G54" s="152">
        <v>3034</v>
      </c>
      <c r="H54" s="153">
        <f t="shared" si="12"/>
        <v>0.76002004008016033</v>
      </c>
      <c r="I54" s="152">
        <v>3922</v>
      </c>
      <c r="J54" s="152">
        <v>2950</v>
      </c>
      <c r="K54" s="153">
        <f t="shared" si="13"/>
        <v>0.75216726160122382</v>
      </c>
      <c r="L54" s="152">
        <v>3096</v>
      </c>
      <c r="M54" s="152">
        <v>2411</v>
      </c>
      <c r="N54" s="153">
        <v>0.77874677002583981</v>
      </c>
      <c r="P54" s="136" t="s">
        <v>92</v>
      </c>
      <c r="Q54" s="152">
        <v>156</v>
      </c>
      <c r="R54" s="152">
        <v>115</v>
      </c>
      <c r="S54" s="153">
        <f t="shared" si="14"/>
        <v>0.73717948717948723</v>
      </c>
      <c r="T54" s="152">
        <v>160</v>
      </c>
      <c r="U54" s="152">
        <v>107</v>
      </c>
      <c r="V54" s="153">
        <f t="shared" si="15"/>
        <v>0.66874999999999996</v>
      </c>
      <c r="W54" s="152">
        <v>271</v>
      </c>
      <c r="X54" s="152">
        <v>163</v>
      </c>
      <c r="Y54" s="153">
        <f t="shared" si="16"/>
        <v>0.60147601476014756</v>
      </c>
      <c r="Z54" s="152">
        <v>202</v>
      </c>
      <c r="AA54" s="152">
        <v>133</v>
      </c>
      <c r="AB54" s="153">
        <f t="shared" si="21"/>
        <v>0.65841584158415845</v>
      </c>
      <c r="AD54" s="136" t="s">
        <v>92</v>
      </c>
      <c r="AE54" s="152">
        <v>393</v>
      </c>
      <c r="AF54" s="152">
        <v>292</v>
      </c>
      <c r="AG54" s="153">
        <f t="shared" si="17"/>
        <v>0.74300254452926207</v>
      </c>
      <c r="AH54" s="152">
        <v>419</v>
      </c>
      <c r="AI54" s="152">
        <v>263</v>
      </c>
      <c r="AJ54" s="153">
        <f t="shared" si="18"/>
        <v>0.62768496420047737</v>
      </c>
      <c r="AK54" s="152">
        <v>512</v>
      </c>
      <c r="AL54" s="152">
        <v>379</v>
      </c>
      <c r="AM54" s="153">
        <f t="shared" si="19"/>
        <v>0.740234375</v>
      </c>
      <c r="AN54" s="152">
        <v>444</v>
      </c>
      <c r="AO54" s="152">
        <v>321</v>
      </c>
      <c r="AP54" s="153">
        <f t="shared" si="20"/>
        <v>0.72297297297297303</v>
      </c>
    </row>
    <row r="55" spans="2:42" ht="15" customHeight="1" x14ac:dyDescent="0.25">
      <c r="B55" s="136" t="s">
        <v>91</v>
      </c>
      <c r="C55" s="152">
        <v>1544</v>
      </c>
      <c r="D55" s="152">
        <v>1025</v>
      </c>
      <c r="E55" s="153">
        <f t="shared" si="11"/>
        <v>0.66386010362694303</v>
      </c>
      <c r="F55" s="152">
        <v>1638</v>
      </c>
      <c r="G55" s="152">
        <v>1135</v>
      </c>
      <c r="H55" s="153">
        <f t="shared" si="12"/>
        <v>0.6929181929181929</v>
      </c>
      <c r="I55" s="152">
        <v>1655</v>
      </c>
      <c r="J55" s="152">
        <v>1128</v>
      </c>
      <c r="K55" s="153">
        <f t="shared" si="13"/>
        <v>0.68157099697885193</v>
      </c>
      <c r="L55" s="152">
        <v>1642</v>
      </c>
      <c r="M55" s="152">
        <v>1172</v>
      </c>
      <c r="N55" s="153">
        <v>0.71376370280146162</v>
      </c>
      <c r="P55" s="136" t="s">
        <v>91</v>
      </c>
      <c r="Q55" s="152">
        <v>121</v>
      </c>
      <c r="R55" s="152">
        <v>69</v>
      </c>
      <c r="S55" s="153">
        <f t="shared" si="14"/>
        <v>0.57024793388429751</v>
      </c>
      <c r="T55" s="152">
        <v>99</v>
      </c>
      <c r="U55" s="152">
        <v>45</v>
      </c>
      <c r="V55" s="153">
        <f t="shared" si="15"/>
        <v>0.45454545454545453</v>
      </c>
      <c r="W55" s="152">
        <v>102</v>
      </c>
      <c r="X55" s="152">
        <v>55</v>
      </c>
      <c r="Y55" s="153">
        <f t="shared" si="16"/>
        <v>0.53921568627450978</v>
      </c>
      <c r="Z55" s="152">
        <v>118</v>
      </c>
      <c r="AA55" s="152">
        <v>77</v>
      </c>
      <c r="AB55" s="153">
        <f t="shared" si="21"/>
        <v>0.65254237288135597</v>
      </c>
      <c r="AD55" s="136" t="s">
        <v>91</v>
      </c>
      <c r="AE55" s="152">
        <v>199</v>
      </c>
      <c r="AF55" s="152">
        <v>130</v>
      </c>
      <c r="AG55" s="153">
        <f t="shared" si="17"/>
        <v>0.65326633165829151</v>
      </c>
      <c r="AH55" s="152">
        <v>212</v>
      </c>
      <c r="AI55" s="152">
        <v>143</v>
      </c>
      <c r="AJ55" s="153">
        <f t="shared" si="18"/>
        <v>0.67452830188679247</v>
      </c>
      <c r="AK55" s="152">
        <v>250</v>
      </c>
      <c r="AL55" s="152">
        <v>171</v>
      </c>
      <c r="AM55" s="153">
        <f t="shared" si="19"/>
        <v>0.68400000000000005</v>
      </c>
      <c r="AN55" s="152">
        <v>331</v>
      </c>
      <c r="AO55" s="152">
        <v>225</v>
      </c>
      <c r="AP55" s="153">
        <f t="shared" si="20"/>
        <v>0.6797583081570997</v>
      </c>
    </row>
    <row r="56" spans="2:42" ht="15" customHeight="1" x14ac:dyDescent="0.25">
      <c r="B56" s="136" t="s">
        <v>90</v>
      </c>
      <c r="C56" s="152">
        <v>904</v>
      </c>
      <c r="D56" s="152">
        <v>693</v>
      </c>
      <c r="E56" s="153">
        <f t="shared" si="11"/>
        <v>0.7665929203539823</v>
      </c>
      <c r="F56" s="152">
        <v>935</v>
      </c>
      <c r="G56" s="152">
        <v>696</v>
      </c>
      <c r="H56" s="153">
        <f t="shared" si="12"/>
        <v>0.74438502673796791</v>
      </c>
      <c r="I56" s="152">
        <v>1064</v>
      </c>
      <c r="J56" s="152">
        <v>792</v>
      </c>
      <c r="K56" s="153">
        <f t="shared" si="13"/>
        <v>0.74436090225563911</v>
      </c>
      <c r="L56" s="152">
        <v>1086</v>
      </c>
      <c r="M56" s="152">
        <v>802</v>
      </c>
      <c r="N56" s="153">
        <v>0.73848987108655617</v>
      </c>
      <c r="P56" s="136" t="s">
        <v>90</v>
      </c>
      <c r="Q56" s="152">
        <v>52</v>
      </c>
      <c r="R56" s="152">
        <v>40</v>
      </c>
      <c r="S56" s="153">
        <f t="shared" si="14"/>
        <v>0.76923076923076927</v>
      </c>
      <c r="T56" s="152">
        <v>83</v>
      </c>
      <c r="U56" s="152">
        <v>56</v>
      </c>
      <c r="V56" s="153">
        <f t="shared" si="15"/>
        <v>0.67469879518072284</v>
      </c>
      <c r="W56" s="152">
        <v>49</v>
      </c>
      <c r="X56" s="152">
        <v>31</v>
      </c>
      <c r="Y56" s="153">
        <f t="shared" si="16"/>
        <v>0.63265306122448983</v>
      </c>
      <c r="Z56" s="152">
        <v>79</v>
      </c>
      <c r="AA56" s="152">
        <v>49</v>
      </c>
      <c r="AB56" s="153">
        <f t="shared" si="21"/>
        <v>0.620253164556962</v>
      </c>
      <c r="AD56" s="136" t="s">
        <v>90</v>
      </c>
      <c r="AE56" s="152">
        <v>143</v>
      </c>
      <c r="AF56" s="152">
        <v>97</v>
      </c>
      <c r="AG56" s="153">
        <f t="shared" si="17"/>
        <v>0.67832167832167833</v>
      </c>
      <c r="AH56" s="152">
        <v>138</v>
      </c>
      <c r="AI56" s="152">
        <v>99</v>
      </c>
      <c r="AJ56" s="153">
        <f t="shared" si="18"/>
        <v>0.71739130434782605</v>
      </c>
      <c r="AK56" s="152">
        <v>153</v>
      </c>
      <c r="AL56" s="152">
        <v>116</v>
      </c>
      <c r="AM56" s="153">
        <f t="shared" si="19"/>
        <v>0.75816993464052285</v>
      </c>
      <c r="AN56" s="152">
        <v>199</v>
      </c>
      <c r="AO56" s="152">
        <v>138</v>
      </c>
      <c r="AP56" s="153">
        <f t="shared" si="20"/>
        <v>0.69346733668341709</v>
      </c>
    </row>
    <row r="57" spans="2:42" ht="15" customHeight="1" x14ac:dyDescent="0.25">
      <c r="B57" s="136" t="s">
        <v>89</v>
      </c>
      <c r="C57" s="152">
        <v>2445</v>
      </c>
      <c r="D57" s="152">
        <v>1632</v>
      </c>
      <c r="E57" s="153">
        <f t="shared" si="11"/>
        <v>0.66748466257668715</v>
      </c>
      <c r="F57" s="152">
        <v>2778</v>
      </c>
      <c r="G57" s="152">
        <v>1896</v>
      </c>
      <c r="H57" s="153">
        <f t="shared" si="12"/>
        <v>0.68250539956803458</v>
      </c>
      <c r="I57" s="152">
        <v>2999</v>
      </c>
      <c r="J57" s="152">
        <v>1958</v>
      </c>
      <c r="K57" s="153">
        <f t="shared" si="13"/>
        <v>0.6528842947649216</v>
      </c>
      <c r="L57" s="152">
        <v>2487</v>
      </c>
      <c r="M57" s="152">
        <v>1796</v>
      </c>
      <c r="N57" s="153">
        <v>0.72215520707679937</v>
      </c>
      <c r="P57" s="136" t="s">
        <v>89</v>
      </c>
      <c r="Q57" s="152">
        <v>104</v>
      </c>
      <c r="R57" s="152">
        <v>54</v>
      </c>
      <c r="S57" s="153">
        <f t="shared" si="14"/>
        <v>0.51923076923076927</v>
      </c>
      <c r="T57" s="152">
        <v>70</v>
      </c>
      <c r="U57" s="152">
        <v>45</v>
      </c>
      <c r="V57" s="153">
        <f t="shared" si="15"/>
        <v>0.6428571428571429</v>
      </c>
      <c r="W57" s="152">
        <v>119</v>
      </c>
      <c r="X57" s="152">
        <v>64</v>
      </c>
      <c r="Y57" s="153">
        <f t="shared" si="16"/>
        <v>0.53781512605042014</v>
      </c>
      <c r="Z57" s="152">
        <v>136</v>
      </c>
      <c r="AA57" s="152">
        <v>86</v>
      </c>
      <c r="AB57" s="153">
        <f t="shared" si="21"/>
        <v>0.63235294117647056</v>
      </c>
      <c r="AD57" s="136" t="s">
        <v>89</v>
      </c>
      <c r="AE57" s="152">
        <v>174</v>
      </c>
      <c r="AF57" s="152">
        <v>126</v>
      </c>
      <c r="AG57" s="153">
        <f t="shared" si="17"/>
        <v>0.72413793103448276</v>
      </c>
      <c r="AH57" s="152">
        <v>208</v>
      </c>
      <c r="AI57" s="152">
        <v>142</v>
      </c>
      <c r="AJ57" s="153">
        <f t="shared" si="18"/>
        <v>0.68269230769230771</v>
      </c>
      <c r="AK57" s="152">
        <v>251</v>
      </c>
      <c r="AL57" s="152">
        <v>170</v>
      </c>
      <c r="AM57" s="153">
        <f t="shared" si="19"/>
        <v>0.67729083665338641</v>
      </c>
      <c r="AN57" s="152">
        <v>234</v>
      </c>
      <c r="AO57" s="152">
        <v>183</v>
      </c>
      <c r="AP57" s="153">
        <f t="shared" si="20"/>
        <v>0.78205128205128205</v>
      </c>
    </row>
    <row r="58" spans="2:42" ht="15" customHeight="1" x14ac:dyDescent="0.25">
      <c r="B58" s="136" t="s">
        <v>88</v>
      </c>
      <c r="C58" s="152">
        <v>3808</v>
      </c>
      <c r="D58" s="152">
        <v>2621</v>
      </c>
      <c r="E58" s="153">
        <f t="shared" si="11"/>
        <v>0.68828781512605042</v>
      </c>
      <c r="F58" s="152">
        <v>4064</v>
      </c>
      <c r="G58" s="152">
        <v>2733</v>
      </c>
      <c r="H58" s="153">
        <f t="shared" si="12"/>
        <v>0.67249015748031493</v>
      </c>
      <c r="I58" s="152">
        <v>4307</v>
      </c>
      <c r="J58" s="152">
        <v>2968</v>
      </c>
      <c r="K58" s="153">
        <f t="shared" si="13"/>
        <v>0.68911074994195498</v>
      </c>
      <c r="L58" s="152">
        <v>4490</v>
      </c>
      <c r="M58" s="152">
        <v>3246</v>
      </c>
      <c r="N58" s="153">
        <v>0.72293986636971042</v>
      </c>
      <c r="P58" s="136" t="s">
        <v>88</v>
      </c>
      <c r="Q58" s="152">
        <v>245</v>
      </c>
      <c r="R58" s="152">
        <v>108</v>
      </c>
      <c r="S58" s="153">
        <f t="shared" si="14"/>
        <v>0.44081632653061226</v>
      </c>
      <c r="T58" s="152">
        <v>206</v>
      </c>
      <c r="U58" s="152">
        <v>88</v>
      </c>
      <c r="V58" s="153">
        <f t="shared" si="15"/>
        <v>0.42718446601941745</v>
      </c>
      <c r="W58" s="152">
        <v>206</v>
      </c>
      <c r="X58" s="152">
        <v>94</v>
      </c>
      <c r="Y58" s="153">
        <f t="shared" si="16"/>
        <v>0.4563106796116505</v>
      </c>
      <c r="Z58" s="152">
        <v>188</v>
      </c>
      <c r="AA58" s="152">
        <v>109</v>
      </c>
      <c r="AB58" s="153">
        <f t="shared" si="21"/>
        <v>0.57978723404255317</v>
      </c>
      <c r="AD58" s="136" t="s">
        <v>88</v>
      </c>
      <c r="AE58" s="152">
        <v>410</v>
      </c>
      <c r="AF58" s="152">
        <v>228</v>
      </c>
      <c r="AG58" s="153">
        <f t="shared" si="17"/>
        <v>0.55609756097560981</v>
      </c>
      <c r="AH58" s="152">
        <v>525</v>
      </c>
      <c r="AI58" s="152">
        <v>294</v>
      </c>
      <c r="AJ58" s="153">
        <f t="shared" si="18"/>
        <v>0.56000000000000005</v>
      </c>
      <c r="AK58" s="152">
        <v>460</v>
      </c>
      <c r="AL58" s="152">
        <v>248</v>
      </c>
      <c r="AM58" s="153">
        <f t="shared" si="19"/>
        <v>0.53913043478260869</v>
      </c>
      <c r="AN58" s="152">
        <v>485</v>
      </c>
      <c r="AO58" s="152">
        <v>334</v>
      </c>
      <c r="AP58" s="153">
        <f t="shared" si="20"/>
        <v>0.68865979381443299</v>
      </c>
    </row>
    <row r="59" spans="2:42" ht="15" customHeight="1" x14ac:dyDescent="0.25">
      <c r="B59" s="136" t="s">
        <v>87</v>
      </c>
      <c r="C59" s="152">
        <v>2546</v>
      </c>
      <c r="D59" s="152">
        <v>1886</v>
      </c>
      <c r="E59" s="153">
        <f t="shared" si="11"/>
        <v>0.74076983503534954</v>
      </c>
      <c r="F59" s="152">
        <v>3245</v>
      </c>
      <c r="G59" s="152">
        <v>2351</v>
      </c>
      <c r="H59" s="153">
        <f t="shared" si="12"/>
        <v>0.72449922958397539</v>
      </c>
      <c r="I59" s="152">
        <v>3081</v>
      </c>
      <c r="J59" s="152">
        <v>2138</v>
      </c>
      <c r="K59" s="153">
        <f t="shared" si="13"/>
        <v>0.69393054203180782</v>
      </c>
      <c r="L59" s="152">
        <v>2935</v>
      </c>
      <c r="M59" s="152">
        <v>2123</v>
      </c>
      <c r="N59" s="153">
        <v>0.72333901192504257</v>
      </c>
      <c r="P59" s="136" t="s">
        <v>87</v>
      </c>
      <c r="Q59" s="152">
        <v>117</v>
      </c>
      <c r="R59" s="152">
        <v>95</v>
      </c>
      <c r="S59" s="153">
        <f t="shared" si="14"/>
        <v>0.81196581196581197</v>
      </c>
      <c r="T59" s="152">
        <v>100</v>
      </c>
      <c r="U59" s="152">
        <v>71</v>
      </c>
      <c r="V59" s="153">
        <f t="shared" si="15"/>
        <v>0.71</v>
      </c>
      <c r="W59" s="152">
        <v>236</v>
      </c>
      <c r="X59" s="152">
        <v>106</v>
      </c>
      <c r="Y59" s="153">
        <f t="shared" si="16"/>
        <v>0.44915254237288138</v>
      </c>
      <c r="Z59" s="152">
        <v>142</v>
      </c>
      <c r="AA59" s="152">
        <v>90</v>
      </c>
      <c r="AB59" s="153">
        <f t="shared" si="21"/>
        <v>0.63380281690140849</v>
      </c>
      <c r="AD59" s="136" t="s">
        <v>87</v>
      </c>
      <c r="AE59" s="152">
        <v>188</v>
      </c>
      <c r="AF59" s="152">
        <v>157</v>
      </c>
      <c r="AG59" s="153">
        <f t="shared" si="17"/>
        <v>0.83510638297872342</v>
      </c>
      <c r="AH59" s="152">
        <v>243</v>
      </c>
      <c r="AI59" s="152">
        <v>185</v>
      </c>
      <c r="AJ59" s="153">
        <f t="shared" si="18"/>
        <v>0.76131687242798352</v>
      </c>
      <c r="AK59" s="152">
        <v>346</v>
      </c>
      <c r="AL59" s="152">
        <v>223</v>
      </c>
      <c r="AM59" s="153">
        <f t="shared" si="19"/>
        <v>0.6445086705202312</v>
      </c>
      <c r="AN59" s="152">
        <v>290</v>
      </c>
      <c r="AO59" s="152">
        <v>199</v>
      </c>
      <c r="AP59" s="153">
        <f t="shared" si="20"/>
        <v>0.68620689655172418</v>
      </c>
    </row>
    <row r="60" spans="2:42" ht="15" customHeight="1" x14ac:dyDescent="0.25">
      <c r="B60" s="136" t="s">
        <v>86</v>
      </c>
      <c r="C60" s="152">
        <v>1852</v>
      </c>
      <c r="D60" s="152">
        <v>1358</v>
      </c>
      <c r="E60" s="153">
        <f t="shared" si="11"/>
        <v>0.73326133909287261</v>
      </c>
      <c r="F60" s="152">
        <v>2462</v>
      </c>
      <c r="G60" s="152">
        <v>1679</v>
      </c>
      <c r="H60" s="153">
        <f t="shared" si="12"/>
        <v>0.68196588139723802</v>
      </c>
      <c r="I60" s="152">
        <v>2280</v>
      </c>
      <c r="J60" s="152">
        <v>1601</v>
      </c>
      <c r="K60" s="153">
        <f t="shared" si="13"/>
        <v>0.70219298245614037</v>
      </c>
      <c r="L60" s="152">
        <v>2259</v>
      </c>
      <c r="M60" s="152">
        <v>1738</v>
      </c>
      <c r="N60" s="153">
        <v>0.76936697653829123</v>
      </c>
      <c r="P60" s="136" t="s">
        <v>86</v>
      </c>
      <c r="Q60" s="152">
        <v>71</v>
      </c>
      <c r="R60" s="152">
        <v>42</v>
      </c>
      <c r="S60" s="153">
        <f t="shared" si="14"/>
        <v>0.59154929577464788</v>
      </c>
      <c r="T60" s="152">
        <v>95</v>
      </c>
      <c r="U60" s="152">
        <v>53</v>
      </c>
      <c r="V60" s="153">
        <f t="shared" si="15"/>
        <v>0.55789473684210522</v>
      </c>
      <c r="W60" s="152">
        <v>119</v>
      </c>
      <c r="X60" s="152">
        <v>83</v>
      </c>
      <c r="Y60" s="153">
        <f t="shared" si="16"/>
        <v>0.69747899159663862</v>
      </c>
      <c r="Z60" s="152">
        <v>126</v>
      </c>
      <c r="AA60" s="152">
        <v>82</v>
      </c>
      <c r="AB60" s="153">
        <f t="shared" si="21"/>
        <v>0.65079365079365081</v>
      </c>
      <c r="AD60" s="136" t="s">
        <v>86</v>
      </c>
      <c r="AE60" s="152">
        <v>163</v>
      </c>
      <c r="AF60" s="152">
        <v>132</v>
      </c>
      <c r="AG60" s="153">
        <f t="shared" si="17"/>
        <v>0.80981595092024539</v>
      </c>
      <c r="AH60" s="152">
        <v>226</v>
      </c>
      <c r="AI60" s="152">
        <v>150</v>
      </c>
      <c r="AJ60" s="153">
        <f t="shared" si="18"/>
        <v>0.66371681415929207</v>
      </c>
      <c r="AK60" s="152">
        <v>254</v>
      </c>
      <c r="AL60" s="152">
        <v>194</v>
      </c>
      <c r="AM60" s="153">
        <f t="shared" si="19"/>
        <v>0.76377952755905509</v>
      </c>
      <c r="AN60" s="152">
        <v>266</v>
      </c>
      <c r="AO60" s="152">
        <v>199</v>
      </c>
      <c r="AP60" s="153">
        <f t="shared" si="20"/>
        <v>0.74812030075187974</v>
      </c>
    </row>
    <row r="61" spans="2:42" ht="15" customHeight="1" x14ac:dyDescent="0.25">
      <c r="B61" s="136" t="s">
        <v>85</v>
      </c>
      <c r="C61" s="152">
        <v>1261</v>
      </c>
      <c r="D61" s="152">
        <v>974</v>
      </c>
      <c r="E61" s="153">
        <f t="shared" si="11"/>
        <v>0.77240285487708171</v>
      </c>
      <c r="F61" s="152">
        <v>1444</v>
      </c>
      <c r="G61" s="152">
        <v>1108</v>
      </c>
      <c r="H61" s="153">
        <f t="shared" si="12"/>
        <v>0.76731301939058172</v>
      </c>
      <c r="I61" s="152">
        <v>1081</v>
      </c>
      <c r="J61" s="152">
        <v>857</v>
      </c>
      <c r="K61" s="153">
        <f t="shared" si="13"/>
        <v>0.79278445883441262</v>
      </c>
      <c r="L61" s="152">
        <v>1132</v>
      </c>
      <c r="M61" s="152">
        <v>854</v>
      </c>
      <c r="N61" s="153">
        <v>0.75441696113074208</v>
      </c>
      <c r="P61" s="136" t="s">
        <v>85</v>
      </c>
      <c r="Q61" s="152">
        <v>44</v>
      </c>
      <c r="R61" s="152">
        <v>30</v>
      </c>
      <c r="S61" s="153">
        <f t="shared" si="14"/>
        <v>0.68181818181818177</v>
      </c>
      <c r="T61" s="152">
        <v>38</v>
      </c>
      <c r="U61" s="152">
        <v>28</v>
      </c>
      <c r="V61" s="153">
        <f t="shared" si="15"/>
        <v>0.73684210526315785</v>
      </c>
      <c r="W61" s="152">
        <v>52</v>
      </c>
      <c r="X61" s="152">
        <v>29</v>
      </c>
      <c r="Y61" s="153">
        <f t="shared" si="16"/>
        <v>0.55769230769230771</v>
      </c>
      <c r="Z61" s="152">
        <v>98</v>
      </c>
      <c r="AA61" s="152">
        <v>46</v>
      </c>
      <c r="AB61" s="153">
        <f t="shared" si="21"/>
        <v>0.46938775510204084</v>
      </c>
      <c r="AD61" s="136" t="s">
        <v>85</v>
      </c>
      <c r="AE61" s="152">
        <v>100</v>
      </c>
      <c r="AF61" s="152">
        <v>78</v>
      </c>
      <c r="AG61" s="153">
        <f t="shared" si="17"/>
        <v>0.78</v>
      </c>
      <c r="AH61" s="152">
        <v>120</v>
      </c>
      <c r="AI61" s="152">
        <v>95</v>
      </c>
      <c r="AJ61" s="153">
        <f t="shared" si="18"/>
        <v>0.79166666666666663</v>
      </c>
      <c r="AK61" s="152">
        <v>159</v>
      </c>
      <c r="AL61" s="152">
        <v>100</v>
      </c>
      <c r="AM61" s="153">
        <f t="shared" si="19"/>
        <v>0.62893081761006286</v>
      </c>
      <c r="AN61" s="152">
        <v>181</v>
      </c>
      <c r="AO61" s="152">
        <v>106</v>
      </c>
      <c r="AP61" s="153">
        <f t="shared" si="20"/>
        <v>0.58563535911602205</v>
      </c>
    </row>
    <row r="62" spans="2:42" ht="15" customHeight="1" x14ac:dyDescent="0.25">
      <c r="B62" s="136" t="s">
        <v>84</v>
      </c>
      <c r="C62" s="152">
        <v>999</v>
      </c>
      <c r="D62" s="152">
        <v>764</v>
      </c>
      <c r="E62" s="153">
        <f t="shared" si="11"/>
        <v>0.76476476476476474</v>
      </c>
      <c r="F62" s="152">
        <v>1494</v>
      </c>
      <c r="G62" s="152">
        <v>1014</v>
      </c>
      <c r="H62" s="153">
        <f t="shared" si="12"/>
        <v>0.67871485943775101</v>
      </c>
      <c r="I62" s="152">
        <v>1624</v>
      </c>
      <c r="J62" s="152">
        <v>1160</v>
      </c>
      <c r="K62" s="153">
        <f t="shared" si="13"/>
        <v>0.7142857142857143</v>
      </c>
      <c r="L62" s="152">
        <v>1639</v>
      </c>
      <c r="M62" s="152">
        <v>1094</v>
      </c>
      <c r="N62" s="153">
        <v>0.66748017083587552</v>
      </c>
      <c r="P62" s="136" t="s">
        <v>84</v>
      </c>
      <c r="Q62" s="152">
        <v>74</v>
      </c>
      <c r="R62" s="152">
        <v>44</v>
      </c>
      <c r="S62" s="153">
        <f t="shared" si="14"/>
        <v>0.59459459459459463</v>
      </c>
      <c r="T62" s="152">
        <v>49</v>
      </c>
      <c r="U62" s="152">
        <v>31</v>
      </c>
      <c r="V62" s="153">
        <f t="shared" si="15"/>
        <v>0.63265306122448983</v>
      </c>
      <c r="W62" s="152">
        <v>64</v>
      </c>
      <c r="X62" s="152">
        <v>57</v>
      </c>
      <c r="Y62" s="153">
        <f t="shared" si="16"/>
        <v>0.890625</v>
      </c>
      <c r="Z62" s="152">
        <v>104</v>
      </c>
      <c r="AA62" s="152">
        <v>56</v>
      </c>
      <c r="AB62" s="153">
        <f t="shared" si="21"/>
        <v>0.53846153846153844</v>
      </c>
      <c r="AD62" s="136" t="s">
        <v>84</v>
      </c>
      <c r="AE62" s="152">
        <v>76</v>
      </c>
      <c r="AF62" s="152">
        <v>58</v>
      </c>
      <c r="AG62" s="153">
        <f t="shared" si="17"/>
        <v>0.76315789473684215</v>
      </c>
      <c r="AH62" s="152">
        <v>137</v>
      </c>
      <c r="AI62" s="152">
        <v>92</v>
      </c>
      <c r="AJ62" s="153">
        <f t="shared" si="18"/>
        <v>0.67153284671532842</v>
      </c>
      <c r="AK62" s="152">
        <v>170</v>
      </c>
      <c r="AL62" s="152">
        <v>136</v>
      </c>
      <c r="AM62" s="153">
        <f t="shared" si="19"/>
        <v>0.8</v>
      </c>
      <c r="AN62" s="152">
        <v>245</v>
      </c>
      <c r="AO62" s="152">
        <v>171</v>
      </c>
      <c r="AP62" s="153">
        <f t="shared" si="20"/>
        <v>0.69795918367346943</v>
      </c>
    </row>
    <row r="63" spans="2:42" ht="15" customHeight="1" x14ac:dyDescent="0.25">
      <c r="B63" s="136" t="s">
        <v>83</v>
      </c>
      <c r="C63" s="152">
        <v>1845</v>
      </c>
      <c r="D63" s="152">
        <v>1312</v>
      </c>
      <c r="E63" s="153">
        <f t="shared" si="11"/>
        <v>0.71111111111111114</v>
      </c>
      <c r="F63" s="152">
        <v>2375</v>
      </c>
      <c r="G63" s="152">
        <v>1625</v>
      </c>
      <c r="H63" s="153">
        <f t="shared" si="12"/>
        <v>0.68421052631578949</v>
      </c>
      <c r="I63" s="152">
        <v>2047</v>
      </c>
      <c r="J63" s="152">
        <v>1444</v>
      </c>
      <c r="K63" s="153">
        <f t="shared" si="13"/>
        <v>0.70542256961406935</v>
      </c>
      <c r="L63" s="152">
        <v>1796</v>
      </c>
      <c r="M63" s="152">
        <v>1339</v>
      </c>
      <c r="N63" s="153">
        <v>0.74554565701559017</v>
      </c>
      <c r="P63" s="136" t="s">
        <v>83</v>
      </c>
      <c r="Q63" s="152">
        <v>150</v>
      </c>
      <c r="R63" s="152">
        <v>101</v>
      </c>
      <c r="S63" s="153">
        <f t="shared" si="14"/>
        <v>0.67333333333333334</v>
      </c>
      <c r="T63" s="152">
        <v>164</v>
      </c>
      <c r="U63" s="152">
        <v>112</v>
      </c>
      <c r="V63" s="153">
        <f t="shared" si="15"/>
        <v>0.68292682926829273</v>
      </c>
      <c r="W63" s="152">
        <v>229</v>
      </c>
      <c r="X63" s="152">
        <v>156</v>
      </c>
      <c r="Y63" s="153">
        <f t="shared" si="16"/>
        <v>0.68122270742358082</v>
      </c>
      <c r="Z63" s="152">
        <v>252</v>
      </c>
      <c r="AA63" s="152">
        <v>141</v>
      </c>
      <c r="AB63" s="153">
        <f t="shared" si="21"/>
        <v>0.55952380952380953</v>
      </c>
      <c r="AD63" s="136" t="s">
        <v>83</v>
      </c>
      <c r="AE63" s="152">
        <v>182</v>
      </c>
      <c r="AF63" s="152">
        <v>135</v>
      </c>
      <c r="AG63" s="153">
        <f t="shared" si="17"/>
        <v>0.74175824175824179</v>
      </c>
      <c r="AH63" s="152">
        <v>277</v>
      </c>
      <c r="AI63" s="152">
        <v>211</v>
      </c>
      <c r="AJ63" s="153">
        <f t="shared" si="18"/>
        <v>0.76173285198555951</v>
      </c>
      <c r="AK63" s="152">
        <v>277</v>
      </c>
      <c r="AL63" s="152">
        <v>230</v>
      </c>
      <c r="AM63" s="153">
        <f t="shared" si="19"/>
        <v>0.83032490974729245</v>
      </c>
      <c r="AN63" s="152">
        <v>324</v>
      </c>
      <c r="AO63" s="152">
        <v>227</v>
      </c>
      <c r="AP63" s="153">
        <f t="shared" si="20"/>
        <v>0.70061728395061729</v>
      </c>
    </row>
    <row r="64" spans="2:42" ht="15" customHeight="1" x14ac:dyDescent="0.25">
      <c r="B64" s="136" t="s">
        <v>82</v>
      </c>
      <c r="C64" s="152">
        <v>3361</v>
      </c>
      <c r="D64" s="152">
        <v>2360</v>
      </c>
      <c r="E64" s="153">
        <f t="shared" si="11"/>
        <v>0.70217197262719433</v>
      </c>
      <c r="F64" s="152">
        <v>3634</v>
      </c>
      <c r="G64" s="152">
        <v>2585</v>
      </c>
      <c r="H64" s="153">
        <f t="shared" si="12"/>
        <v>0.71133736929003855</v>
      </c>
      <c r="I64" s="152">
        <v>3931</v>
      </c>
      <c r="J64" s="152">
        <v>2826</v>
      </c>
      <c r="K64" s="153">
        <f t="shared" si="13"/>
        <v>0.71890104299160518</v>
      </c>
      <c r="L64" s="152">
        <v>3614</v>
      </c>
      <c r="M64" s="152">
        <v>2629</v>
      </c>
      <c r="N64" s="153">
        <v>0.72744881018262308</v>
      </c>
      <c r="P64" s="136" t="s">
        <v>82</v>
      </c>
      <c r="Q64" s="152">
        <v>273</v>
      </c>
      <c r="R64" s="152">
        <v>184</v>
      </c>
      <c r="S64" s="153">
        <f t="shared" si="14"/>
        <v>0.67399267399267404</v>
      </c>
      <c r="T64" s="152">
        <v>311</v>
      </c>
      <c r="U64" s="152">
        <v>217</v>
      </c>
      <c r="V64" s="153">
        <f t="shared" si="15"/>
        <v>0.69774919614147912</v>
      </c>
      <c r="W64" s="152">
        <v>263</v>
      </c>
      <c r="X64" s="152">
        <v>161</v>
      </c>
      <c r="Y64" s="153">
        <f t="shared" si="16"/>
        <v>0.61216730038022815</v>
      </c>
      <c r="Z64" s="152">
        <v>235</v>
      </c>
      <c r="AA64" s="152">
        <v>115</v>
      </c>
      <c r="AB64" s="153">
        <f t="shared" si="21"/>
        <v>0.48936170212765956</v>
      </c>
      <c r="AD64" s="136" t="s">
        <v>82</v>
      </c>
      <c r="AE64" s="152">
        <v>474</v>
      </c>
      <c r="AF64" s="152">
        <v>351</v>
      </c>
      <c r="AG64" s="153">
        <f t="shared" si="17"/>
        <v>0.740506329113924</v>
      </c>
      <c r="AH64" s="152">
        <v>529</v>
      </c>
      <c r="AI64" s="152">
        <v>417</v>
      </c>
      <c r="AJ64" s="153">
        <f t="shared" si="18"/>
        <v>0.78827977315689979</v>
      </c>
      <c r="AK64" s="152">
        <v>455</v>
      </c>
      <c r="AL64" s="152">
        <v>334</v>
      </c>
      <c r="AM64" s="153">
        <f t="shared" si="19"/>
        <v>0.73406593406593401</v>
      </c>
      <c r="AN64" s="152">
        <v>539</v>
      </c>
      <c r="AO64" s="152">
        <v>394</v>
      </c>
      <c r="AP64" s="153">
        <f t="shared" si="20"/>
        <v>0.73098330241187381</v>
      </c>
    </row>
    <row r="65" spans="2:42" ht="15" customHeight="1" x14ac:dyDescent="0.25">
      <c r="B65" s="136" t="s">
        <v>81</v>
      </c>
      <c r="C65" s="152">
        <v>386</v>
      </c>
      <c r="D65" s="152">
        <v>327</v>
      </c>
      <c r="E65" s="153">
        <f t="shared" si="11"/>
        <v>0.84715025906735753</v>
      </c>
      <c r="F65" s="152">
        <v>715</v>
      </c>
      <c r="G65" s="152">
        <v>450</v>
      </c>
      <c r="H65" s="153">
        <f t="shared" si="12"/>
        <v>0.62937062937062938</v>
      </c>
      <c r="I65" s="152">
        <v>697</v>
      </c>
      <c r="J65" s="152">
        <v>505</v>
      </c>
      <c r="K65" s="153">
        <f t="shared" si="13"/>
        <v>0.72453371592539451</v>
      </c>
      <c r="L65" s="152">
        <v>736</v>
      </c>
      <c r="M65" s="152">
        <v>508</v>
      </c>
      <c r="N65" s="153">
        <v>0.69021739130434778</v>
      </c>
      <c r="P65" s="136" t="s">
        <v>81</v>
      </c>
      <c r="Q65" s="152">
        <v>33</v>
      </c>
      <c r="R65" s="152">
        <v>25</v>
      </c>
      <c r="S65" s="153">
        <f t="shared" si="14"/>
        <v>0.75757575757575757</v>
      </c>
      <c r="T65" s="152">
        <v>41</v>
      </c>
      <c r="U65" s="152">
        <v>25</v>
      </c>
      <c r="V65" s="153">
        <f t="shared" si="15"/>
        <v>0.6097560975609756</v>
      </c>
      <c r="W65" s="152">
        <v>43</v>
      </c>
      <c r="X65" s="152">
        <v>33</v>
      </c>
      <c r="Y65" s="153">
        <f t="shared" si="16"/>
        <v>0.76744186046511631</v>
      </c>
      <c r="Z65" s="152">
        <v>69</v>
      </c>
      <c r="AA65" s="152">
        <v>41</v>
      </c>
      <c r="AB65" s="153">
        <f t="shared" si="21"/>
        <v>0.59420289855072461</v>
      </c>
      <c r="AD65" s="136" t="s">
        <v>81</v>
      </c>
      <c r="AE65" s="152">
        <v>69</v>
      </c>
      <c r="AF65" s="152">
        <v>53</v>
      </c>
      <c r="AG65" s="153">
        <f t="shared" si="17"/>
        <v>0.76811594202898548</v>
      </c>
      <c r="AH65" s="152">
        <v>124</v>
      </c>
      <c r="AI65" s="152">
        <v>86</v>
      </c>
      <c r="AJ65" s="153">
        <f t="shared" si="18"/>
        <v>0.69354838709677424</v>
      </c>
      <c r="AK65" s="152">
        <v>107</v>
      </c>
      <c r="AL65" s="152">
        <v>75</v>
      </c>
      <c r="AM65" s="153">
        <f t="shared" si="19"/>
        <v>0.7009345794392523</v>
      </c>
      <c r="AN65" s="152">
        <v>151</v>
      </c>
      <c r="AO65" s="152">
        <v>105</v>
      </c>
      <c r="AP65" s="153">
        <f t="shared" si="20"/>
        <v>0.69536423841059603</v>
      </c>
    </row>
    <row r="66" spans="2:42" ht="15" customHeight="1" x14ac:dyDescent="0.25">
      <c r="B66" s="136" t="s">
        <v>80</v>
      </c>
      <c r="C66" s="152">
        <v>1064</v>
      </c>
      <c r="D66" s="152">
        <v>900</v>
      </c>
      <c r="E66" s="153">
        <f t="shared" si="11"/>
        <v>0.84586466165413532</v>
      </c>
      <c r="F66" s="152">
        <v>1948</v>
      </c>
      <c r="G66" s="152">
        <v>1382</v>
      </c>
      <c r="H66" s="153">
        <f t="shared" si="12"/>
        <v>0.70944558521560575</v>
      </c>
      <c r="I66" s="152">
        <v>2051</v>
      </c>
      <c r="J66" s="152">
        <v>1475</v>
      </c>
      <c r="K66" s="153">
        <f t="shared" si="13"/>
        <v>0.71916138469039492</v>
      </c>
      <c r="L66" s="152">
        <v>2153</v>
      </c>
      <c r="M66" s="152">
        <v>1512</v>
      </c>
      <c r="N66" s="153">
        <v>0.70227589410125402</v>
      </c>
      <c r="P66" s="136" t="s">
        <v>80</v>
      </c>
      <c r="Q66" s="152">
        <v>122</v>
      </c>
      <c r="R66" s="152">
        <v>73</v>
      </c>
      <c r="S66" s="153">
        <f t="shared" si="14"/>
        <v>0.59836065573770492</v>
      </c>
      <c r="T66" s="152">
        <v>137</v>
      </c>
      <c r="U66" s="152">
        <v>93</v>
      </c>
      <c r="V66" s="153">
        <f t="shared" si="15"/>
        <v>0.67883211678832112</v>
      </c>
      <c r="W66" s="152">
        <v>139</v>
      </c>
      <c r="X66" s="152">
        <v>97</v>
      </c>
      <c r="Y66" s="153">
        <f t="shared" si="16"/>
        <v>0.69784172661870503</v>
      </c>
      <c r="Z66" s="152">
        <v>155</v>
      </c>
      <c r="AA66" s="152">
        <v>92</v>
      </c>
      <c r="AB66" s="153">
        <f t="shared" si="21"/>
        <v>0.59354838709677415</v>
      </c>
      <c r="AD66" s="136" t="s">
        <v>80</v>
      </c>
      <c r="AE66" s="152">
        <v>252</v>
      </c>
      <c r="AF66" s="152">
        <v>167</v>
      </c>
      <c r="AG66" s="153">
        <f t="shared" si="17"/>
        <v>0.66269841269841268</v>
      </c>
      <c r="AH66" s="152">
        <v>319</v>
      </c>
      <c r="AI66" s="152">
        <v>227</v>
      </c>
      <c r="AJ66" s="153">
        <f t="shared" si="18"/>
        <v>0.71159874608150475</v>
      </c>
      <c r="AK66" s="152">
        <v>299</v>
      </c>
      <c r="AL66" s="152">
        <v>206</v>
      </c>
      <c r="AM66" s="153">
        <f t="shared" si="19"/>
        <v>0.68896321070234112</v>
      </c>
      <c r="AN66" s="152">
        <v>315</v>
      </c>
      <c r="AO66" s="152">
        <v>219</v>
      </c>
      <c r="AP66" s="153">
        <f t="shared" si="20"/>
        <v>0.69523809523809521</v>
      </c>
    </row>
    <row r="67" spans="2:42" ht="15" customHeight="1" x14ac:dyDescent="0.25">
      <c r="B67" s="136" t="s">
        <v>79</v>
      </c>
      <c r="C67" s="152">
        <v>5749</v>
      </c>
      <c r="D67" s="152">
        <v>4307</v>
      </c>
      <c r="E67" s="153">
        <f t="shared" si="11"/>
        <v>0.74917376935119151</v>
      </c>
      <c r="F67" s="152">
        <v>7195</v>
      </c>
      <c r="G67" s="152">
        <v>4849</v>
      </c>
      <c r="H67" s="153">
        <f t="shared" si="12"/>
        <v>0.67394023627519106</v>
      </c>
      <c r="I67" s="152">
        <v>5144</v>
      </c>
      <c r="J67" s="152">
        <v>3958</v>
      </c>
      <c r="K67" s="153">
        <f t="shared" si="13"/>
        <v>0.76944012441679632</v>
      </c>
      <c r="L67" s="152">
        <v>5323</v>
      </c>
      <c r="M67" s="152">
        <v>4198</v>
      </c>
      <c r="N67" s="153">
        <v>0.78865301521698294</v>
      </c>
      <c r="P67" s="136" t="s">
        <v>79</v>
      </c>
      <c r="Q67" s="152">
        <v>260</v>
      </c>
      <c r="R67" s="152">
        <v>185</v>
      </c>
      <c r="S67" s="153">
        <f t="shared" si="14"/>
        <v>0.71153846153846156</v>
      </c>
      <c r="T67" s="152">
        <v>328</v>
      </c>
      <c r="U67" s="152">
        <v>230</v>
      </c>
      <c r="V67" s="153">
        <f t="shared" si="15"/>
        <v>0.70121951219512191</v>
      </c>
      <c r="W67" s="152">
        <v>347</v>
      </c>
      <c r="X67" s="152">
        <v>192</v>
      </c>
      <c r="Y67" s="153">
        <f t="shared" si="16"/>
        <v>0.55331412103746402</v>
      </c>
      <c r="Z67" s="152">
        <v>343</v>
      </c>
      <c r="AA67" s="152">
        <v>211</v>
      </c>
      <c r="AB67" s="153">
        <f t="shared" si="21"/>
        <v>0.61516034985422741</v>
      </c>
      <c r="AD67" s="136" t="s">
        <v>79</v>
      </c>
      <c r="AE67" s="152">
        <v>701</v>
      </c>
      <c r="AF67" s="152">
        <v>473</v>
      </c>
      <c r="AG67" s="153">
        <f t="shared" si="17"/>
        <v>0.6747503566333809</v>
      </c>
      <c r="AH67" s="152">
        <v>887</v>
      </c>
      <c r="AI67" s="152">
        <v>595</v>
      </c>
      <c r="AJ67" s="153">
        <f t="shared" si="18"/>
        <v>0.67080045095828633</v>
      </c>
      <c r="AK67" s="152">
        <v>741</v>
      </c>
      <c r="AL67" s="152">
        <v>455</v>
      </c>
      <c r="AM67" s="153">
        <f t="shared" si="19"/>
        <v>0.61403508771929827</v>
      </c>
      <c r="AN67" s="152">
        <v>645</v>
      </c>
      <c r="AO67" s="152">
        <v>428</v>
      </c>
      <c r="AP67" s="153">
        <f t="shared" si="20"/>
        <v>0.66356589147286826</v>
      </c>
    </row>
    <row r="68" spans="2:42" ht="15" customHeight="1" x14ac:dyDescent="0.25">
      <c r="B68" s="136" t="s">
        <v>78</v>
      </c>
      <c r="C68" s="152">
        <v>4970</v>
      </c>
      <c r="D68" s="152">
        <v>3819</v>
      </c>
      <c r="E68" s="153">
        <f t="shared" si="11"/>
        <v>0.76841046277665992</v>
      </c>
      <c r="F68" s="152">
        <v>5483</v>
      </c>
      <c r="G68" s="152">
        <v>4265</v>
      </c>
      <c r="H68" s="153">
        <f t="shared" si="12"/>
        <v>0.77785883640342879</v>
      </c>
      <c r="I68" s="152">
        <v>6065</v>
      </c>
      <c r="J68" s="152">
        <v>4835</v>
      </c>
      <c r="K68" s="153">
        <f t="shared" si="13"/>
        <v>0.79719703215169002</v>
      </c>
      <c r="L68" s="152">
        <v>5410</v>
      </c>
      <c r="M68" s="152">
        <v>4484</v>
      </c>
      <c r="N68" s="153">
        <v>0.82883548983364141</v>
      </c>
      <c r="P68" s="136" t="s">
        <v>78</v>
      </c>
      <c r="Q68" s="152">
        <v>229</v>
      </c>
      <c r="R68" s="152">
        <v>167</v>
      </c>
      <c r="S68" s="153">
        <f t="shared" si="14"/>
        <v>0.72925764192139741</v>
      </c>
      <c r="T68" s="152">
        <v>315</v>
      </c>
      <c r="U68" s="152">
        <v>221</v>
      </c>
      <c r="V68" s="153">
        <f t="shared" si="15"/>
        <v>0.70158730158730154</v>
      </c>
      <c r="W68" s="152">
        <v>240</v>
      </c>
      <c r="X68" s="152">
        <v>182</v>
      </c>
      <c r="Y68" s="153">
        <f t="shared" si="16"/>
        <v>0.7583333333333333</v>
      </c>
      <c r="Z68" s="152">
        <v>298</v>
      </c>
      <c r="AA68" s="152">
        <v>242</v>
      </c>
      <c r="AB68" s="153">
        <f t="shared" si="21"/>
        <v>0.81208053691275173</v>
      </c>
      <c r="AD68" s="136" t="s">
        <v>78</v>
      </c>
      <c r="AE68" s="152">
        <v>429</v>
      </c>
      <c r="AF68" s="152">
        <v>323</v>
      </c>
      <c r="AG68" s="153">
        <f t="shared" si="17"/>
        <v>0.75291375291375295</v>
      </c>
      <c r="AH68" s="152">
        <v>510</v>
      </c>
      <c r="AI68" s="152">
        <v>361</v>
      </c>
      <c r="AJ68" s="153">
        <f t="shared" si="18"/>
        <v>0.707843137254902</v>
      </c>
      <c r="AK68" s="152">
        <v>561</v>
      </c>
      <c r="AL68" s="152">
        <v>467</v>
      </c>
      <c r="AM68" s="153">
        <f t="shared" si="19"/>
        <v>0.83244206773618534</v>
      </c>
      <c r="AN68" s="152">
        <v>629</v>
      </c>
      <c r="AO68" s="152">
        <v>482</v>
      </c>
      <c r="AP68" s="153">
        <f t="shared" si="20"/>
        <v>0.76629570747217801</v>
      </c>
    </row>
    <row r="69" spans="2:42" ht="15" customHeight="1" x14ac:dyDescent="0.25">
      <c r="B69" s="136" t="s">
        <v>77</v>
      </c>
      <c r="C69" s="152">
        <v>728</v>
      </c>
      <c r="D69" s="152">
        <v>584</v>
      </c>
      <c r="E69" s="153">
        <f t="shared" ref="E69" si="22">D69/C69</f>
        <v>0.80219780219780223</v>
      </c>
      <c r="F69" s="152">
        <v>1036</v>
      </c>
      <c r="G69" s="152">
        <v>756</v>
      </c>
      <c r="H69" s="153">
        <f t="shared" ref="H69" si="23">G69/F69</f>
        <v>0.72972972972972971</v>
      </c>
      <c r="I69" s="152">
        <v>1115</v>
      </c>
      <c r="J69" s="152">
        <v>823</v>
      </c>
      <c r="K69" s="153">
        <f t="shared" si="13"/>
        <v>0.73811659192825108</v>
      </c>
      <c r="L69" s="152">
        <v>985</v>
      </c>
      <c r="M69" s="152">
        <v>717</v>
      </c>
      <c r="N69" s="153">
        <v>0.72791878172588831</v>
      </c>
      <c r="P69" s="166" t="s">
        <v>77</v>
      </c>
      <c r="Q69" s="152">
        <v>72</v>
      </c>
      <c r="R69" s="152">
        <v>50</v>
      </c>
      <c r="S69" s="153">
        <f t="shared" ref="S69" si="24">R69/Q69</f>
        <v>0.69444444444444442</v>
      </c>
      <c r="T69" s="152">
        <v>70</v>
      </c>
      <c r="U69" s="152">
        <v>31</v>
      </c>
      <c r="V69" s="153">
        <f t="shared" ref="V69" si="25">U69/T69</f>
        <v>0.44285714285714284</v>
      </c>
      <c r="W69" s="152">
        <v>124</v>
      </c>
      <c r="X69" s="152">
        <v>49</v>
      </c>
      <c r="Y69" s="153">
        <f t="shared" si="16"/>
        <v>0.39516129032258063</v>
      </c>
      <c r="Z69" s="152">
        <v>87</v>
      </c>
      <c r="AA69" s="152">
        <v>26</v>
      </c>
      <c r="AB69" s="153">
        <f t="shared" si="21"/>
        <v>0.2988505747126437</v>
      </c>
      <c r="AD69" s="166" t="s">
        <v>77</v>
      </c>
      <c r="AE69" s="152">
        <v>144</v>
      </c>
      <c r="AF69" s="152">
        <v>119</v>
      </c>
      <c r="AG69" s="153">
        <f t="shared" ref="AG69" si="26">AF69/AE69</f>
        <v>0.82638888888888884</v>
      </c>
      <c r="AH69" s="152">
        <v>163</v>
      </c>
      <c r="AI69" s="152">
        <v>94</v>
      </c>
      <c r="AJ69" s="153">
        <f t="shared" ref="AJ69" si="27">AI69/AH69</f>
        <v>0.57668711656441718</v>
      </c>
      <c r="AK69" s="152">
        <v>174</v>
      </c>
      <c r="AL69" s="152">
        <v>109</v>
      </c>
      <c r="AM69" s="153">
        <f t="shared" si="19"/>
        <v>0.62643678160919536</v>
      </c>
      <c r="AN69" s="152">
        <v>188</v>
      </c>
      <c r="AO69" s="152">
        <v>103</v>
      </c>
      <c r="AP69" s="153">
        <f t="shared" si="20"/>
        <v>0.5478723404255319</v>
      </c>
    </row>
    <row r="70" spans="2:42" ht="15" customHeight="1" x14ac:dyDescent="0.25">
      <c r="B70" s="134" t="s">
        <v>169</v>
      </c>
      <c r="P70" s="134" t="s">
        <v>169</v>
      </c>
      <c r="AD70" s="134" t="s">
        <v>169</v>
      </c>
    </row>
    <row r="72" spans="2:42" ht="15" customHeight="1" x14ac:dyDescent="0.25">
      <c r="C72" s="155"/>
      <c r="D72" s="155"/>
      <c r="AG72" s="134"/>
    </row>
    <row r="73" spans="2:42" ht="15" customHeight="1" x14ac:dyDescent="0.25">
      <c r="C73" s="155"/>
      <c r="D73" s="155"/>
      <c r="AG73" s="134"/>
    </row>
    <row r="74" spans="2:42" ht="15" customHeight="1" x14ac:dyDescent="0.25">
      <c r="C74" s="155"/>
      <c r="D74" s="155"/>
      <c r="AG74" s="134"/>
    </row>
    <row r="77" spans="2:42" ht="15" customHeight="1" x14ac:dyDescent="0.25">
      <c r="C77" s="155"/>
      <c r="D77" s="155"/>
      <c r="AG77" s="134"/>
    </row>
    <row r="78" spans="2:42" ht="15" customHeight="1" x14ac:dyDescent="0.25">
      <c r="C78" s="155"/>
      <c r="D78" s="155"/>
      <c r="AG78" s="134"/>
    </row>
    <row r="80" spans="2:42" ht="15" customHeight="1" x14ac:dyDescent="0.25">
      <c r="D80" s="155"/>
      <c r="AG80" s="134"/>
    </row>
    <row r="81" spans="3:33" ht="15" customHeight="1" x14ac:dyDescent="0.25">
      <c r="C81" s="155"/>
      <c r="D81" s="155"/>
      <c r="AG81" s="134"/>
    </row>
    <row r="82" spans="3:33" ht="15" customHeight="1" x14ac:dyDescent="0.25">
      <c r="C82" s="155"/>
      <c r="D82" s="155"/>
      <c r="Q82" s="155"/>
      <c r="R82" s="155"/>
      <c r="AE82" s="155"/>
      <c r="AF82" s="155"/>
      <c r="AG82" s="134"/>
    </row>
    <row r="84" spans="3:33" ht="15" customHeight="1" x14ac:dyDescent="0.25">
      <c r="C84" s="155"/>
      <c r="D84" s="155"/>
      <c r="AG84" s="134"/>
    </row>
  </sheetData>
  <mergeCells count="24">
    <mergeCell ref="I24:K24"/>
    <mergeCell ref="L24:N24"/>
    <mergeCell ref="W5:Y5"/>
    <mergeCell ref="W24:Y24"/>
    <mergeCell ref="AH24:AJ24"/>
    <mergeCell ref="AH5:AJ5"/>
    <mergeCell ref="C5:E5"/>
    <mergeCell ref="F5:H5"/>
    <mergeCell ref="Q5:S5"/>
    <mergeCell ref="T5:V5"/>
    <mergeCell ref="AE5:AG5"/>
    <mergeCell ref="I5:K5"/>
    <mergeCell ref="L5:N5"/>
    <mergeCell ref="C24:E24"/>
    <mergeCell ref="F24:H24"/>
    <mergeCell ref="Q24:S24"/>
    <mergeCell ref="T24:V24"/>
    <mergeCell ref="AE24:AG24"/>
    <mergeCell ref="AN5:AP5"/>
    <mergeCell ref="AN24:AP24"/>
    <mergeCell ref="Z5:AB5"/>
    <mergeCell ref="Z24:AB24"/>
    <mergeCell ref="AK5:AM5"/>
    <mergeCell ref="AK24:AM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Data Notes</vt:lpstr>
      <vt:lpstr>VAWG</vt:lpstr>
      <vt:lpstr>DA</vt:lpstr>
      <vt:lpstr>Rape</vt:lpstr>
      <vt:lpstr>Sexual Offences</vt:lpstr>
      <vt:lpstr>Human Trafficking</vt:lpstr>
      <vt:lpstr>Honour Based Violence</vt:lpstr>
      <vt:lpstr>Forced Marriage</vt:lpstr>
      <vt:lpstr>Pre-Charge</vt:lpstr>
      <vt:lpstr>Charge Timeliness</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Cullen Alison</dc:creator>
  <cp:lastModifiedBy>CPS</cp:lastModifiedBy>
  <dcterms:created xsi:type="dcterms:W3CDTF">2014-05-29T13:37:17Z</dcterms:created>
  <dcterms:modified xsi:type="dcterms:W3CDTF">2017-10-10T13:34:36Z</dcterms:modified>
</cp:coreProperties>
</file>