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510" windowWidth="24960" windowHeight="5340" tabRatio="553" activeTab="0"/>
  </bookViews>
  <sheets>
    <sheet name="Contents" sheetId="1" r:id="rId1"/>
    <sheet name="1 SIP gender" sheetId="2" r:id="rId2"/>
    <sheet name="2 SIP ethnicity" sheetId="3" r:id="rId3"/>
    <sheet name="3 SIP disability" sheetId="4" r:id="rId4"/>
    <sheet name="4 SIP Sexual Orientation" sheetId="5" r:id="rId5"/>
    <sheet name="5 SIP Religion" sheetId="6" r:id="rId6"/>
    <sheet name="6 SIP Age" sheetId="7" r:id="rId7"/>
    <sheet name="7 Leavers gender" sheetId="8" r:id="rId8"/>
    <sheet name="8 Leavers ethnicity" sheetId="9" r:id="rId9"/>
    <sheet name="9 Leavers disability" sheetId="10" r:id="rId10"/>
    <sheet name="10 Leavers Sexual Orientation" sheetId="11" r:id="rId11"/>
    <sheet name="11 Leavers Religion" sheetId="12" r:id="rId12"/>
    <sheet name="12 Leavers Age" sheetId="13" r:id="rId13"/>
    <sheet name="13 Training Gender" sheetId="14" r:id="rId14"/>
    <sheet name="14 Training Ethnicity" sheetId="15" r:id="rId15"/>
    <sheet name="15 Training Disability" sheetId="16" r:id="rId16"/>
    <sheet name="16 Training Sexual Orientation" sheetId="17" r:id="rId17"/>
    <sheet name="17 Training Religion" sheetId="18" r:id="rId18"/>
    <sheet name="18 Training Age" sheetId="19" r:id="rId19"/>
    <sheet name="19 Disciplinary Gender" sheetId="20" r:id="rId20"/>
    <sheet name="20 Disciplinary Ethnicity" sheetId="21" r:id="rId21"/>
    <sheet name="21  Disciplinary Disability" sheetId="22" r:id="rId22"/>
    <sheet name="22  Disciplinary Sexual Orient" sheetId="23" r:id="rId23"/>
    <sheet name="23  Disciplinary Religion" sheetId="24" r:id="rId24"/>
    <sheet name="24  Disciplinary Age" sheetId="25" r:id="rId25"/>
    <sheet name="25 Grievance Gender" sheetId="26" r:id="rId26"/>
    <sheet name="26  Grievance Ethnicity" sheetId="27" r:id="rId27"/>
    <sheet name="27  Grievance Disability" sheetId="28" r:id="rId28"/>
    <sheet name="28  Grievance Sexual Orientatio" sheetId="29" r:id="rId29"/>
    <sheet name="29  Grievance Religion" sheetId="30" r:id="rId30"/>
    <sheet name="30  Grievance Age" sheetId="31" r:id="rId31"/>
    <sheet name="31 Internal Applicants-Gender" sheetId="32" r:id="rId32"/>
    <sheet name="32 Internal App.- Ethnicity" sheetId="33" r:id="rId33"/>
    <sheet name="33 Internal App. - Disability" sheetId="34" r:id="rId34"/>
    <sheet name="34 Internal App. - Sexual Orien" sheetId="35" r:id="rId35"/>
    <sheet name="35 Internal App. - Religion" sheetId="36" r:id="rId36"/>
    <sheet name="36 Internal App. - Age" sheetId="37" r:id="rId37"/>
    <sheet name="37 External Applicants -Gender" sheetId="38" r:id="rId38"/>
    <sheet name="38 External App. - Ethnicity" sheetId="39" r:id="rId39"/>
    <sheet name="39 External App. - Disability" sheetId="40" r:id="rId40"/>
    <sheet name="40 External App. - Sexual Orien" sheetId="41" r:id="rId41"/>
    <sheet name="41 External App. - Religion" sheetId="42" r:id="rId42"/>
    <sheet name="42 External App. - Age" sheetId="43" r:id="rId43"/>
    <sheet name="43 Int Appointments - Gender" sheetId="44" r:id="rId44"/>
    <sheet name="44 Int Appointments - Ethnicity" sheetId="45" r:id="rId45"/>
    <sheet name="45 Int Appointments -Disability" sheetId="46" r:id="rId46"/>
    <sheet name="46 Int Appointments - Sexual O" sheetId="47" r:id="rId47"/>
    <sheet name="47 Appointments - Religion" sheetId="48" r:id="rId48"/>
    <sheet name="48 Int  Appointments - Age" sheetId="49" r:id="rId49"/>
    <sheet name="49 Ext Appoint Gender" sheetId="50" r:id="rId50"/>
    <sheet name="50 Ext Appoint Ethnicity" sheetId="51" r:id="rId51"/>
    <sheet name="51 Ext Appoint Disability" sheetId="52" r:id="rId52"/>
    <sheet name="52 Ext Appoint Sexual Orientat" sheetId="53" r:id="rId53"/>
    <sheet name="53 Ext Appoint Religion" sheetId="54" r:id="rId54"/>
    <sheet name="54 Ext Appoint Age" sheetId="55" r:id="rId55"/>
    <sheet name="55 Bar-Sol- Gender" sheetId="56" r:id="rId56"/>
    <sheet name="56 Bar-Sol-Ethnicity" sheetId="57" r:id="rId57"/>
    <sheet name="57 Bar-Sol-Disibility" sheetId="58" r:id="rId58"/>
    <sheet name="58 Bar-Sol-Sexual Orientation" sheetId="59" r:id="rId59"/>
    <sheet name="59 Bar-Sol-Religion" sheetId="60" r:id="rId60"/>
    <sheet name="60 Bar-Sol-Age" sheetId="61" r:id="rId61"/>
  </sheets>
  <definedNames/>
  <calcPr fullCalcOnLoad="1"/>
</workbook>
</file>

<file path=xl/sharedStrings.xml><?xml version="1.0" encoding="utf-8"?>
<sst xmlns="http://schemas.openxmlformats.org/spreadsheetml/2006/main" count="2339" uniqueCount="310">
  <si>
    <t xml:space="preserve">Workforce Diversity Data </t>
  </si>
  <si>
    <t>Contents</t>
  </si>
  <si>
    <t>Total Staff</t>
  </si>
  <si>
    <t>Number</t>
  </si>
  <si>
    <t>%</t>
  </si>
  <si>
    <t>Grand Total</t>
  </si>
  <si>
    <t>Notes:</t>
  </si>
  <si>
    <t>Ethnic Group</t>
  </si>
  <si>
    <t>BME</t>
  </si>
  <si>
    <t>White</t>
  </si>
  <si>
    <t>Total known</t>
  </si>
  <si>
    <t>Not known</t>
  </si>
  <si>
    <t>Disability Status</t>
  </si>
  <si>
    <t>Disabled</t>
  </si>
  <si>
    <t>Non-disabled</t>
  </si>
  <si>
    <t>* Turnover data includes ALL leavers from the organisation including end of FTC's &amp; Retirements</t>
  </si>
  <si>
    <t>No information</t>
  </si>
  <si>
    <t>Not Known</t>
  </si>
  <si>
    <t>*List does not include G1 grades.</t>
  </si>
  <si>
    <t>Total</t>
  </si>
  <si>
    <t>Non-disclosure</t>
  </si>
  <si>
    <t>Staff in post by gender in the CPS by payband</t>
  </si>
  <si>
    <t>Staff in post by ethnicity in the CPS by payband</t>
  </si>
  <si>
    <t>Staff in post by disability  in the CPS by payband</t>
  </si>
  <si>
    <t>Staff ceasing employment with the CPS by gender</t>
  </si>
  <si>
    <t>Staff ceasing employment with the CPS by ethnicity</t>
  </si>
  <si>
    <t>Staff ceasing employment with the CPS by disability</t>
  </si>
  <si>
    <t>Staff who received training by gender in the CPS by payband</t>
  </si>
  <si>
    <t>Staff who received training by ethnicity in the CPS by payband</t>
  </si>
  <si>
    <t>Staff subject to disciplinary procedures by gender in the CPS</t>
  </si>
  <si>
    <t>Staff subject to disciplinary procedures by ethnicity in the CPS</t>
  </si>
  <si>
    <t>Staff subject to disciplinary procedures by disability in the CPS</t>
  </si>
  <si>
    <t>Staff involved in grievance procedures by gender in the CPS</t>
  </si>
  <si>
    <t>Staff involved in grievance procedures by ethnicity in the CPS</t>
  </si>
  <si>
    <t>Staff involved in grievance procedures by disability in the CPS</t>
  </si>
  <si>
    <t>Non-Disabled</t>
  </si>
  <si>
    <t>Grade</t>
  </si>
  <si>
    <t>Declared - Disabled</t>
  </si>
  <si>
    <t>Declared - Non Disabled</t>
  </si>
  <si>
    <t>Status Undeclared</t>
  </si>
  <si>
    <t>Disability status</t>
  </si>
  <si>
    <t>Declared - Non disabled</t>
  </si>
  <si>
    <t>Undeclared</t>
  </si>
  <si>
    <t>Total Known</t>
  </si>
  <si>
    <t>Staff who received training by disability in the CPS by payband</t>
  </si>
  <si>
    <t>Men</t>
  </si>
  <si>
    <t>Women</t>
  </si>
  <si>
    <t>Staff in post by Religion in the CPS by payband</t>
  </si>
  <si>
    <t>Staff in post by Age Bands in the CPS by payband</t>
  </si>
  <si>
    <t>Staff who received training by religion in the CPS by payband</t>
  </si>
  <si>
    <t>Staff who received training by age band in the CPS by payband</t>
  </si>
  <si>
    <t>30-34</t>
  </si>
  <si>
    <t>35-39</t>
  </si>
  <si>
    <t>40-44</t>
  </si>
  <si>
    <t>45-49</t>
  </si>
  <si>
    <t>50-54</t>
  </si>
  <si>
    <t>55-59</t>
  </si>
  <si>
    <t>60-64</t>
  </si>
  <si>
    <t>* Current staff excludes all career break staff and is taken from the Trent database</t>
  </si>
  <si>
    <t>ALL CPS</t>
  </si>
  <si>
    <t>Bisexual Man</t>
  </si>
  <si>
    <t>Bisexual Woman</t>
  </si>
  <si>
    <t>Gay Man</t>
  </si>
  <si>
    <t>Gay Woman / Lesbian</t>
  </si>
  <si>
    <t>Heterosexual (Straight) Man</t>
  </si>
  <si>
    <t>Heterosexual (Straight) Woman</t>
  </si>
  <si>
    <t>Other</t>
  </si>
  <si>
    <t>No Reply</t>
  </si>
  <si>
    <t>Agnostic</t>
  </si>
  <si>
    <t>Atheist</t>
  </si>
  <si>
    <t>Bahai</t>
  </si>
  <si>
    <t>Buddhist</t>
  </si>
  <si>
    <t>Christian</t>
  </si>
  <si>
    <t>Hindu</t>
  </si>
  <si>
    <t>Jewish</t>
  </si>
  <si>
    <t>Muslim</t>
  </si>
  <si>
    <t>Pagan</t>
  </si>
  <si>
    <t>Sikh</t>
  </si>
  <si>
    <t>No Religion or Belief</t>
  </si>
  <si>
    <t>65 +</t>
  </si>
  <si>
    <t>* Leavers excludes leavers who left in year but returned and were in post at end of the reporting period</t>
  </si>
  <si>
    <t>Internal Job applicants (promotion) for employment by disability in the CPS by payband</t>
  </si>
  <si>
    <t>Internal job applicants (promotion) for employment by ethnicity in the CPS by payband</t>
  </si>
  <si>
    <t>Internal job applicants (promotion) for employment by gender in the CPS by payband</t>
  </si>
  <si>
    <t>External job applicants for employment by gender in the CPS by payband</t>
  </si>
  <si>
    <t>External job applicants for employment by ethnicity in the CPS by payband</t>
  </si>
  <si>
    <t>External job applicants for employment by disability in the CPS by payband</t>
  </si>
  <si>
    <t>Hetrosexual Male</t>
  </si>
  <si>
    <t>Hetrosexual Female</t>
  </si>
  <si>
    <t>Bisexual Male</t>
  </si>
  <si>
    <t>Bisexual Female</t>
  </si>
  <si>
    <t>Gay Woman</t>
  </si>
  <si>
    <t>25-29</t>
  </si>
  <si>
    <t>65+</t>
  </si>
  <si>
    <t>* "Internal Applicants" is defined as completed applications received against internal campaigns (i.e. those advertised to CPS staff only).</t>
  </si>
  <si>
    <r>
      <t xml:space="preserve">* "External Applicants" is defined as completed applications received against </t>
    </r>
    <r>
      <rPr>
        <i/>
        <sz val="10"/>
        <rFont val="Arial"/>
        <family val="2"/>
      </rPr>
      <t xml:space="preserve">external </t>
    </r>
    <r>
      <rPr>
        <sz val="10"/>
        <rFont val="Arial"/>
        <family val="0"/>
      </rPr>
      <t xml:space="preserve">campaigns. These campaigns are open to both CPS employees and applicants outside the CPS - therefore no distinction is made in the data between internal and external applicants here. </t>
    </r>
  </si>
  <si>
    <t>Non-Disclosure</t>
  </si>
  <si>
    <t xml:space="preserve">* List does not include non salaried, fee paid, Non Executive Directors or G1 grades nor casual staff </t>
  </si>
  <si>
    <t>Staff ceasing employment with the CPS by Religion</t>
  </si>
  <si>
    <t>Staff ceasing employment with the CPS by Age Bands</t>
  </si>
  <si>
    <t>Staff subject to disciplinary procedures by religion in the CPS</t>
  </si>
  <si>
    <t>Staff subject to disciplinary procedures by age in the CPS</t>
  </si>
  <si>
    <t>Staff involved in grievance procedures by religion in the CPS</t>
  </si>
  <si>
    <t>Staff involved in grievance procedures by age in the CPS</t>
  </si>
  <si>
    <t>Internal job applicants (promotion) for employment by religion in the CPS by payband</t>
  </si>
  <si>
    <t>Internal Job applicants (promotion) for employment by age in the CPS by payband</t>
  </si>
  <si>
    <t>External job applicants for employment by religion in the CPS by payband</t>
  </si>
  <si>
    <t>External job applicants for employment by age in the CPS by payband</t>
  </si>
  <si>
    <t>Asian - Bangladeshi</t>
  </si>
  <si>
    <t>Asian - Indian</t>
  </si>
  <si>
    <t>Asian - Pakistani</t>
  </si>
  <si>
    <t>Black - African</t>
  </si>
  <si>
    <t>Black - Caribbean</t>
  </si>
  <si>
    <t>Chinese</t>
  </si>
  <si>
    <t>Mixed Asian and White</t>
  </si>
  <si>
    <t>Mixed Black African and White</t>
  </si>
  <si>
    <t>Other Asian Background</t>
  </si>
  <si>
    <t>Mixed Black Caribbean and White</t>
  </si>
  <si>
    <t>Other Black Background</t>
  </si>
  <si>
    <t>Other Ethnic Background</t>
  </si>
  <si>
    <t>Other Mixed Ethnic Background</t>
  </si>
  <si>
    <t>White - British</t>
  </si>
  <si>
    <t>White - Irish</t>
  </si>
  <si>
    <t>Any Other White Background</t>
  </si>
  <si>
    <t>Status - Undeclared</t>
  </si>
  <si>
    <t>* Turnover data includes all leavers from the organisation including end of FTC's &amp; Retirements</t>
  </si>
  <si>
    <t>HC</t>
  </si>
  <si>
    <t>Prefer Not to Say/Declined to specify</t>
  </si>
  <si>
    <t>NOTE:</t>
  </si>
  <si>
    <t>Data may differ from other published figures due to different specifications</t>
  </si>
  <si>
    <t>* Delegate days refers to number of people who have attended training in period i.e. 1 person attending 10 events is shown once.</t>
  </si>
  <si>
    <t>Prefer Not to Say</t>
  </si>
  <si>
    <t>Refusal</t>
  </si>
  <si>
    <t>i.e. agency/contractors</t>
  </si>
  <si>
    <t>16-24</t>
  </si>
  <si>
    <t>White - English</t>
  </si>
  <si>
    <t>Prefer not to Say</t>
  </si>
  <si>
    <t xml:space="preserve">Heterosexual (Straight) </t>
  </si>
  <si>
    <t>Bisexual</t>
  </si>
  <si>
    <t>Heterosexual (Straight)</t>
  </si>
  <si>
    <t>All CPS</t>
  </si>
  <si>
    <t xml:space="preserve">* "External Applicants" is defined as completed applications received against external campaigns. These campaigns are open to both CPS employees and applicants outside the CPS - therefore no distinction is made in the data between internal and external applicants here. </t>
  </si>
  <si>
    <t>A1/AA</t>
  </si>
  <si>
    <t>A2/AO</t>
  </si>
  <si>
    <t>AP</t>
  </si>
  <si>
    <t>B1/EO</t>
  </si>
  <si>
    <t>B2/HEO</t>
  </si>
  <si>
    <t>B3/SEO</t>
  </si>
  <si>
    <t>CA</t>
  </si>
  <si>
    <t>CCP/SLM</t>
  </si>
  <si>
    <t>CP</t>
  </si>
  <si>
    <t>D</t>
  </si>
  <si>
    <t>E</t>
  </si>
  <si>
    <t>LT</t>
  </si>
  <si>
    <t>PA</t>
  </si>
  <si>
    <t>PBM</t>
  </si>
  <si>
    <t>PCA</t>
  </si>
  <si>
    <t>PO</t>
  </si>
  <si>
    <t>SCA</t>
  </si>
  <si>
    <t>SCP/SLA</t>
  </si>
  <si>
    <t>SCS</t>
  </si>
  <si>
    <t>SP</t>
  </si>
  <si>
    <t>White - Gypsy or Irish Traveller</t>
  </si>
  <si>
    <t>White - Welsh</t>
  </si>
  <si>
    <t>GRADE</t>
  </si>
  <si>
    <t>Humanism</t>
  </si>
  <si>
    <t>Barristers/Solicitors in post by Gender</t>
  </si>
  <si>
    <t>Barristers/Solicitors in post by Ethnicity</t>
  </si>
  <si>
    <t>Barristers/Solicitors in post by Sexual Orientation</t>
  </si>
  <si>
    <t>Barristers/Solicitors in post by Disibility</t>
  </si>
  <si>
    <t>Barristers/Solicitors in post by Religion</t>
  </si>
  <si>
    <t>Barristers/Solicitors in post by Age</t>
  </si>
  <si>
    <t>Female</t>
  </si>
  <si>
    <t>Male</t>
  </si>
  <si>
    <t>Not Stated</t>
  </si>
  <si>
    <t>Barrister or Solicitor</t>
  </si>
  <si>
    <t xml:space="preserve">i.e. agency/contractors </t>
  </si>
  <si>
    <t>B3/SEO/PBM</t>
  </si>
  <si>
    <t>White - Scottish</t>
  </si>
  <si>
    <t>Paralegal Officer</t>
  </si>
  <si>
    <t>Paralegal Business Manager</t>
  </si>
  <si>
    <t>Associate Prosecutor</t>
  </si>
  <si>
    <t>Crown Prosecutor</t>
  </si>
  <si>
    <t>*Generic training is now booked through CSL and no sensitive data is available</t>
  </si>
  <si>
    <t>*Delegate days refers to number of people who have attended training in period i.e. 1 person attending 10 events is shown once.</t>
  </si>
  <si>
    <t>Paralegal Assistant</t>
  </si>
  <si>
    <t>Legal Trainee</t>
  </si>
  <si>
    <t>Crown Advocate</t>
  </si>
  <si>
    <t>Specialist Prosecutor</t>
  </si>
  <si>
    <t>Senior Crown Advocate</t>
  </si>
  <si>
    <t>Principal Crown Advocate</t>
  </si>
  <si>
    <t>Total Applicants</t>
  </si>
  <si>
    <t>Staff in post by Gender 31st March 2015</t>
  </si>
  <si>
    <t>Staff in post by Ethnicity  31st March 2015</t>
  </si>
  <si>
    <t>Staff in post by Disability 31st March 2015</t>
  </si>
  <si>
    <t>Staff in post by Religion 31st March 2015</t>
  </si>
  <si>
    <t>Staff in post by Age 31st March 2015</t>
  </si>
  <si>
    <t>Leavers by Gender from 1/04/2014 to 31/03/2015</t>
  </si>
  <si>
    <t>Leavers by Ethnicity from 1/04/2014 to 31/03/2015</t>
  </si>
  <si>
    <t>Leavers by Ethnicity from 1/04/2014 to 31/03/2015 - Full Breakdown</t>
  </si>
  <si>
    <t>Leavers by Disability from 1/04/2014 to 31/03/2015</t>
  </si>
  <si>
    <t>Leavers by Religion from 1/04/2014 to 31/03/2015</t>
  </si>
  <si>
    <t>Leavers by Age Bands from 1/04/2014 to 31/03/2015</t>
  </si>
  <si>
    <t>Delegates for training by Gender from 01/04/2014 to 31/03/2015</t>
  </si>
  <si>
    <t>Delegates for training by Ethnicity from 01/04/2014 to 31/03/2015</t>
  </si>
  <si>
    <t>Delegates for training by Disability from 01/04/2014 to 31/03/2015</t>
  </si>
  <si>
    <t>Delegates for training by Religion from 01/04/2014 to 31/03/2015</t>
  </si>
  <si>
    <t>Delegates for training by Age Bands from 01/04/2014 to 31/03/2015</t>
  </si>
  <si>
    <t>Disciplinary cases by gender from 01/04/2014 to 31/03/2015</t>
  </si>
  <si>
    <t>Disciplinary cases by ethnicity from 01/04/2014 to 31/03/2015</t>
  </si>
  <si>
    <t>Disciplinary cases by disability from 01/04/2014 to 31/03/2015</t>
  </si>
  <si>
    <t>Disciplinary cases by sexual Orientation from 01/04/2014 to 31/03/2015</t>
  </si>
  <si>
    <t>Disciplinary cases by religion from 01/04/2014 to 31/03/2015</t>
  </si>
  <si>
    <t>Disciplinary cases by age from 01/04/2014 to 31/03/2015</t>
  </si>
  <si>
    <t>Grievance cases by gender from 01/04/2014 to 31/03/2015</t>
  </si>
  <si>
    <t>Grievance cases by ethnicity from 01/04/2014 to 31/03/2015</t>
  </si>
  <si>
    <t>Grievance cases by disability from 01/04/2014 to 31/03/2015</t>
  </si>
  <si>
    <t>Grievance cases by religion from 01/04/2014 to 31/03/2015</t>
  </si>
  <si>
    <t>Grievance cases by age from 01/04/2014 to 31/03/2015</t>
  </si>
  <si>
    <t xml:space="preserve">Internal Applicants from 01/04/2014 to 31/03/2015 by Gender </t>
  </si>
  <si>
    <t>Internal Applicants from 01/04/2014 to 31/03/2015 by Ethnicity</t>
  </si>
  <si>
    <t>Internal Applicants from 01/04/2014 to 31/03/2015 by Disability</t>
  </si>
  <si>
    <t>Internal Applicants from 01/04/2014 to 31/03/2015 by Sexual Orientation</t>
  </si>
  <si>
    <t>Internal Applicants from 01/04/2014 to 31/03/2015 by Religion</t>
  </si>
  <si>
    <t>Internal Applicants from 01/04/2014 to 31/03/2015 by Age Bands</t>
  </si>
  <si>
    <t xml:space="preserve">External Applicants from 01/04/2014 to 31/03/2015 by Gender </t>
  </si>
  <si>
    <t>External Applicants from 01/04/2014 to 31/03/2015 by Ethnicity</t>
  </si>
  <si>
    <t>External Applicants from 01/04/2014 to 31/03/2015 by Disability</t>
  </si>
  <si>
    <t>External Applicants from 01/04/2014 to 31/03/2015 by Sexual Orientation</t>
  </si>
  <si>
    <t>External Applicants from 01/04/2014 to 31/03/2015 by Religion</t>
  </si>
  <si>
    <t>External Applicants from 01/04/2014 to 31/03/2015 by Age Bands</t>
  </si>
  <si>
    <t xml:space="preserve"> Barrister/Solicitors in Post by Gender 31st March 2015</t>
  </si>
  <si>
    <t>Barrister/Solicitors in Post by Ethnicity  31st March 2015</t>
  </si>
  <si>
    <t>Barrister/Solicitors in Post by Ethnicity 31st March 2015 - Full Breakdown</t>
  </si>
  <si>
    <t xml:space="preserve"> Barrister/Solicitors in Post by Disibility 31st March 2015</t>
  </si>
  <si>
    <t xml:space="preserve"> Barrister/Solicitors in Post by Sexual Orientation 31st March 2015</t>
  </si>
  <si>
    <t xml:space="preserve"> Barrister/Solicitors in Post by Religion 31st March 2015</t>
  </si>
  <si>
    <t xml:space="preserve"> Barrister/Solicitors in Post by Age 31st March 2015</t>
  </si>
  <si>
    <t>* Data taken from KPI at 31/03/2015</t>
  </si>
  <si>
    <t>* Data taken from KPI at 31/03/2015 (leavers in year)</t>
  </si>
  <si>
    <t>* Discipline – Formal discipline cases that have been finalised (i.e. have an outcome) during the period 1 April 2014 to 31 March 2015</t>
  </si>
  <si>
    <t>Grievance – All grievances (standard and equality, formal and informal) that have been finalised (i.e. have an outcome) during the period 1 April 2014 to 31 March 2015</t>
  </si>
  <si>
    <r>
      <t xml:space="preserve">* The applications included are against those campaigns which </t>
    </r>
    <r>
      <rPr>
        <i/>
        <sz val="10"/>
        <rFont val="Arial"/>
        <family val="2"/>
      </rPr>
      <t xml:space="preserve">completed </t>
    </r>
    <r>
      <rPr>
        <sz val="10"/>
        <rFont val="Arial"/>
        <family val="0"/>
      </rPr>
      <t>during the period (01/04/2014 - 31/03/2015)</t>
    </r>
  </si>
  <si>
    <r>
      <t xml:space="preserve">* The appointments included are against those campaigns which </t>
    </r>
    <r>
      <rPr>
        <i/>
        <sz val="10"/>
        <rFont val="Arial"/>
        <family val="2"/>
      </rPr>
      <t xml:space="preserve">completed </t>
    </r>
    <r>
      <rPr>
        <sz val="10"/>
        <rFont val="Arial"/>
        <family val="0"/>
      </rPr>
      <t>during the period (01/04/2014 - 31/03/2015)</t>
    </r>
  </si>
  <si>
    <t>Period 2014 - 2015</t>
  </si>
  <si>
    <t>Staff in post by Sexual Orientation 31st March 2015</t>
  </si>
  <si>
    <t>Leavers by Sexual Orientation from 1/04/2014 to 31/03/2015</t>
  </si>
  <si>
    <t>Delegates for training by Sexual Orientation from 01/04/2014 to 31/03/2015</t>
  </si>
  <si>
    <t>Grievance cases by Sexual Orientation from 01/04/2014 to 31/03/2015</t>
  </si>
  <si>
    <t>Staff in post by Ethnicity 31st March 2015 - Full Breakdown</t>
  </si>
  <si>
    <t>White - Northern Irish</t>
  </si>
  <si>
    <t>Jain</t>
  </si>
  <si>
    <t>Rastafarian</t>
  </si>
  <si>
    <t>A1/AA/A2/AO</t>
  </si>
  <si>
    <t>CP/SCP</t>
  </si>
  <si>
    <t>SP/SCA</t>
  </si>
  <si>
    <t>E/G6/G7/CCP/SLM/SCS</t>
  </si>
  <si>
    <t>A1</t>
  </si>
  <si>
    <t>A2</t>
  </si>
  <si>
    <t>B1</t>
  </si>
  <si>
    <t>B2/HEO/LO</t>
  </si>
  <si>
    <t>CA/SCA/G7/G6</t>
  </si>
  <si>
    <t>PCA/CCP/SCS/SLM 1,2,3</t>
  </si>
  <si>
    <t>SCP</t>
  </si>
  <si>
    <t xml:space="preserve">Barrister  </t>
  </si>
  <si>
    <t>Solicitor</t>
  </si>
  <si>
    <t>Barrister</t>
  </si>
  <si>
    <t>A1/A2</t>
  </si>
  <si>
    <t>B2</t>
  </si>
  <si>
    <t>B3</t>
  </si>
  <si>
    <t>DCP/SCP/Specialist Prosecutor</t>
  </si>
  <si>
    <t>D/E</t>
  </si>
  <si>
    <t>Prefer Not To Say / Declined to Specify</t>
  </si>
  <si>
    <t>SDCP/SSP</t>
  </si>
  <si>
    <t>B2/B3</t>
  </si>
  <si>
    <t>DCP/SCP/Specialist Pros.</t>
  </si>
  <si>
    <t>D/SDCP/SSP/E</t>
  </si>
  <si>
    <t xml:space="preserve">Internal Appointments from 01/04/2014 to 31/03/2015 by Gender </t>
  </si>
  <si>
    <t>Internal Appointments from 01/04/2014 to 31/03/2015 by Age Bands</t>
  </si>
  <si>
    <t>Internal Appointments from 01/04/2014 to 31/03/2015 by Religion</t>
  </si>
  <si>
    <t>Internal Appointments from 01/04/2014 to 31/03/2015 by Sexual Orentation</t>
  </si>
  <si>
    <t>Internal Appointments from 01/04/2014 to 31/03/2015 by Disability</t>
  </si>
  <si>
    <t>Internal Appointments from 01/04/2014 to 31/03/2015 by Ethnicity</t>
  </si>
  <si>
    <t xml:space="preserve">* "External Appointments" is defined as those appointments received against external campaigns. These campaigns are open to both CPS employees and applicants outside the CPS - therefore no distinction is made in the data between internal and external applicants here. </t>
  </si>
  <si>
    <t>External Appointments from 01/04/2014 to 31/03/2015 by Disability</t>
  </si>
  <si>
    <t>External Appointments from 01/04/2014 to 31/03/2015 by Sexual Orentation</t>
  </si>
  <si>
    <t>External Appointments from 01/04/2014 to 31/03/2015 by Religion</t>
  </si>
  <si>
    <t>External Appointments from 01/04/2014 to 31/03/2015 by Age Bands</t>
  </si>
  <si>
    <t>Internal Job appointments by gender in the CPS by payband</t>
  </si>
  <si>
    <t>Internal Job appointments  by ethnicity in the CPS by payband</t>
  </si>
  <si>
    <t>Internal Job appointments by disability in the CPS by payband</t>
  </si>
  <si>
    <t>Internal Job appointments  by religion in the CPS by payband</t>
  </si>
  <si>
    <t>Internal Job appointments by age in the CPS by payband</t>
  </si>
  <si>
    <t>External Job appointments  by ethnicity in the CPS by payband</t>
  </si>
  <si>
    <t xml:space="preserve">External Appointments from 01/04/2014 to 31/03/2015 by Gender </t>
  </si>
  <si>
    <t>External Appointments from 01/04/2014 to 31/03/2015 by Ethnicity</t>
  </si>
  <si>
    <t>External  Job appointments by gender in the CPS by payband</t>
  </si>
  <si>
    <t>External  Job appointments by disability in the CPS by payband</t>
  </si>
  <si>
    <t>External  Job appointments  by religion in the CPS by payband</t>
  </si>
  <si>
    <t>External  Job appointments by age in the CPS by payband</t>
  </si>
  <si>
    <t>Staff ceasing employment with the CPS by Sexual Orientation</t>
  </si>
  <si>
    <t>Staff in post by Sexual Orientation in the CPS by payband</t>
  </si>
  <si>
    <t>Staff who received training by sexual orientation in the CPS by payband</t>
  </si>
  <si>
    <t>Staff subject to disciplinary procedures by sexual orientation in the CPS</t>
  </si>
  <si>
    <t>Staff involved in grievance procedures by sexual orientation in the CPS</t>
  </si>
  <si>
    <t>Internal job applicants (promotion) for employment by sexual orientation in the CPS by payband</t>
  </si>
  <si>
    <t>External job applicants for employment by sexual orientation in the CPS by payband</t>
  </si>
  <si>
    <t>Internal Job appointments by sexual orientation in the CPS by payband</t>
  </si>
  <si>
    <t>External Job appointments by sexual orientation in the CPS by payband</t>
  </si>
  <si>
    <t>* "Internal Appointments" is defined as those appointments received against internal campaigns (i.e. those advertised to CPS staff only).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</si>
</sst>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yy"/>
    <numFmt numFmtId="171" formatCode="0;[Red]0"/>
    <numFmt numFmtId="172" formatCode="000000"/>
  </numFmts>
  <fonts count="72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u val="single"/>
      <sz val="16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18"/>
      <name val="Arial"/>
      <family val="2"/>
    </font>
    <font>
      <b/>
      <sz val="14"/>
      <color indexed="9"/>
      <name val="Trebuchet MS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8"/>
      <name val="Trebuchet MS"/>
      <family val="2"/>
    </font>
    <font>
      <b/>
      <sz val="18"/>
      <color indexed="9"/>
      <name val="Trebuchet MS"/>
      <family val="2"/>
    </font>
    <font>
      <b/>
      <sz val="16"/>
      <name val="Trebuchet MS"/>
      <family val="2"/>
    </font>
    <font>
      <i/>
      <sz val="10"/>
      <name val="Arial"/>
      <family val="2"/>
    </font>
    <font>
      <b/>
      <sz val="12"/>
      <name val="Tahoma"/>
      <family val="2"/>
    </font>
    <font>
      <b/>
      <i/>
      <sz val="12"/>
      <name val="Trebuchet MS"/>
      <family val="2"/>
    </font>
    <font>
      <b/>
      <sz val="12"/>
      <name val="Arial"/>
      <family val="2"/>
    </font>
    <font>
      <b/>
      <u val="single"/>
      <sz val="16"/>
      <name val="Trebuchet MS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Tahoma"/>
      <family val="2"/>
    </font>
    <font>
      <b/>
      <sz val="12"/>
      <color indexed="12"/>
      <name val="Tahoma"/>
      <family val="2"/>
    </font>
    <font>
      <b/>
      <sz val="12"/>
      <color indexed="12"/>
      <name val="Trebuchet MS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u val="single"/>
      <sz val="16"/>
      <color rgb="FF0000FF"/>
      <name val="Arial"/>
      <family val="2"/>
    </font>
    <font>
      <sz val="10"/>
      <color theme="0"/>
      <name val="Arial"/>
      <family val="2"/>
    </font>
    <font>
      <b/>
      <u val="single"/>
      <sz val="12"/>
      <color rgb="FF0000FF"/>
      <name val="Tahoma"/>
      <family val="2"/>
    </font>
    <font>
      <b/>
      <sz val="12"/>
      <color rgb="FF0000FF"/>
      <name val="Tahoma"/>
      <family val="2"/>
    </font>
    <font>
      <b/>
      <sz val="12"/>
      <color rgb="FF0000FF"/>
      <name val="Trebuchet MS"/>
      <family val="2"/>
    </font>
    <font>
      <b/>
      <u val="single"/>
      <sz val="12"/>
      <color rgb="FF0000FF"/>
      <name val="Arial"/>
      <family val="2"/>
    </font>
    <font>
      <b/>
      <sz val="12"/>
      <color rgb="FF0000FF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31229E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53" applyFont="1" applyAlignment="1" applyProtection="1">
      <alignment/>
      <protection/>
    </xf>
    <xf numFmtId="164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11" xfId="0" applyNumberFormat="1" applyBorder="1" applyAlignment="1">
      <alignment horizontal="center" vertical="center"/>
    </xf>
    <xf numFmtId="0" fontId="10" fillId="0" borderId="0" xfId="0" applyFont="1" applyAlignment="1">
      <alignment/>
    </xf>
    <xf numFmtId="0" fontId="1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14" fillId="0" borderId="0" xfId="0" applyFont="1" applyFill="1" applyAlignment="1">
      <alignment vertical="center"/>
    </xf>
    <xf numFmtId="0" fontId="11" fillId="0" borderId="0" xfId="54" applyFont="1" applyAlignment="1" applyProtection="1">
      <alignment/>
      <protection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15" fillId="34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15" fillId="34" borderId="13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5" fillId="34" borderId="15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8" fillId="33" borderId="0" xfId="0" applyFont="1" applyFill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62">
      <alignment/>
      <protection/>
    </xf>
    <xf numFmtId="0" fontId="14" fillId="0" borderId="0" xfId="62" applyFont="1" applyFill="1" applyAlignment="1">
      <alignment vertical="center"/>
      <protection/>
    </xf>
    <xf numFmtId="0" fontId="9" fillId="35" borderId="18" xfId="62" applyFont="1" applyFill="1" applyBorder="1" applyAlignment="1">
      <alignment horizontal="center"/>
      <protection/>
    </xf>
    <xf numFmtId="0" fontId="9" fillId="35" borderId="19" xfId="62" applyFont="1" applyFill="1" applyBorder="1" applyAlignment="1">
      <alignment horizontal="center"/>
      <protection/>
    </xf>
    <xf numFmtId="0" fontId="9" fillId="35" borderId="20" xfId="62" applyFont="1" applyFill="1" applyBorder="1" applyAlignment="1">
      <alignment horizontal="center"/>
      <protection/>
    </xf>
    <xf numFmtId="0" fontId="9" fillId="35" borderId="21" xfId="62" applyFont="1" applyFill="1" applyBorder="1" applyAlignment="1">
      <alignment horizontal="center"/>
      <protection/>
    </xf>
    <xf numFmtId="0" fontId="10" fillId="0" borderId="0" xfId="62" applyFont="1">
      <alignment/>
      <protection/>
    </xf>
    <xf numFmtId="0" fontId="14" fillId="33" borderId="0" xfId="62" applyFont="1" applyFill="1" applyAlignment="1">
      <alignment vertical="center"/>
      <protection/>
    </xf>
    <xf numFmtId="0" fontId="0" fillId="33" borderId="0" xfId="62" applyFill="1">
      <alignment/>
      <protection/>
    </xf>
    <xf numFmtId="0" fontId="9" fillId="35" borderId="11" xfId="62" applyFont="1" applyFill="1" applyBorder="1" applyAlignment="1">
      <alignment horizontal="center" vertical="center"/>
      <protection/>
    </xf>
    <xf numFmtId="0" fontId="9" fillId="35" borderId="11" xfId="6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0" fillId="0" borderId="1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9" fillId="36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0" fillId="0" borderId="0" xfId="62" applyFont="1" applyFill="1" applyBorder="1">
      <alignment/>
      <protection/>
    </xf>
    <xf numFmtId="0" fontId="10" fillId="0" borderId="22" xfId="0" applyFont="1" applyBorder="1" applyAlignment="1">
      <alignment vertical="center"/>
    </xf>
    <xf numFmtId="0" fontId="23" fillId="37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62" applyFont="1" applyFill="1" applyAlignment="1">
      <alignment horizontal="center" vertical="center"/>
      <protection/>
    </xf>
    <xf numFmtId="0" fontId="0" fillId="0" borderId="0" xfId="62" applyFill="1">
      <alignment/>
      <protection/>
    </xf>
    <xf numFmtId="0" fontId="14" fillId="0" borderId="0" xfId="62" applyFont="1" applyFill="1" applyAlignment="1">
      <alignment horizontal="left" vertical="center"/>
      <protection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4" fillId="0" borderId="0" xfId="0" applyFont="1" applyAlignment="1">
      <alignment/>
    </xf>
    <xf numFmtId="164" fontId="0" fillId="38" borderId="11" xfId="0" applyNumberFormat="1" applyFont="1" applyFill="1" applyBorder="1" applyAlignment="1">
      <alignment horizontal="center" vertical="center"/>
    </xf>
    <xf numFmtId="164" fontId="0" fillId="38" borderId="11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38" borderId="11" xfId="0" applyNumberForma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0" fontId="9" fillId="36" borderId="23" xfId="0" applyFont="1" applyFill="1" applyBorder="1" applyAlignment="1">
      <alignment horizontal="center" vertical="center"/>
    </xf>
    <xf numFmtId="10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 horizontal="center" vertical="center"/>
    </xf>
    <xf numFmtId="10" fontId="0" fillId="0" borderId="23" xfId="0" applyNumberFormat="1" applyBorder="1" applyAlignment="1">
      <alignment/>
    </xf>
    <xf numFmtId="10" fontId="0" fillId="0" borderId="24" xfId="0" applyNumberFormat="1" applyBorder="1" applyAlignment="1">
      <alignment/>
    </xf>
    <xf numFmtId="10" fontId="10" fillId="0" borderId="25" xfId="0" applyNumberFormat="1" applyFont="1" applyBorder="1" applyAlignment="1">
      <alignment/>
    </xf>
    <xf numFmtId="10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23" fillId="34" borderId="26" xfId="0" applyFont="1" applyFill="1" applyBorder="1" applyAlignment="1">
      <alignment wrapText="1"/>
    </xf>
    <xf numFmtId="0" fontId="0" fillId="0" borderId="11" xfId="58" applyBorder="1" applyAlignment="1">
      <alignment horizontal="center" vertical="center"/>
      <protection/>
    </xf>
    <xf numFmtId="0" fontId="0" fillId="0" borderId="11" xfId="58" applyBorder="1">
      <alignment/>
      <protection/>
    </xf>
    <xf numFmtId="0" fontId="0" fillId="0" borderId="11" xfId="58" applyNumberFormat="1" applyBorder="1">
      <alignment/>
      <protection/>
    </xf>
    <xf numFmtId="0" fontId="0" fillId="0" borderId="11" xfId="58" applyBorder="1" applyAlignment="1">
      <alignment horizontal="center"/>
      <protection/>
    </xf>
    <xf numFmtId="0" fontId="0" fillId="0" borderId="0" xfId="62" applyFont="1" applyBorder="1" applyAlignment="1">
      <alignment/>
      <protection/>
    </xf>
    <xf numFmtId="0" fontId="10" fillId="0" borderId="0" xfId="62" applyFont="1" applyBorder="1" applyAlignment="1">
      <alignment/>
      <protection/>
    </xf>
    <xf numFmtId="165" fontId="10" fillId="0" borderId="0" xfId="0" applyNumberFormat="1" applyFont="1" applyBorder="1" applyAlignment="1">
      <alignment horizontal="center"/>
    </xf>
    <xf numFmtId="0" fontId="9" fillId="35" borderId="27" xfId="62" applyFont="1" applyFill="1" applyBorder="1" applyAlignment="1">
      <alignment horizontal="center" vertical="center"/>
      <protection/>
    </xf>
    <xf numFmtId="0" fontId="0" fillId="0" borderId="0" xfId="62" applyFont="1" applyBorder="1">
      <alignment/>
      <protection/>
    </xf>
    <xf numFmtId="0" fontId="0" fillId="0" borderId="0" xfId="62" applyFill="1" applyBorder="1">
      <alignment/>
      <protection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9" fillId="39" borderId="17" xfId="0" applyFont="1" applyFill="1" applyBorder="1" applyAlignment="1">
      <alignment vertical="center"/>
    </xf>
    <xf numFmtId="0" fontId="9" fillId="39" borderId="27" xfId="0" applyFont="1" applyFill="1" applyBorder="1" applyAlignment="1">
      <alignment horizontal="center"/>
    </xf>
    <xf numFmtId="0" fontId="9" fillId="39" borderId="30" xfId="0" applyFont="1" applyFill="1" applyBorder="1" applyAlignment="1">
      <alignment vertical="center"/>
    </xf>
    <xf numFmtId="0" fontId="50" fillId="39" borderId="12" xfId="0" applyFont="1" applyFill="1" applyBorder="1" applyAlignment="1">
      <alignment/>
    </xf>
    <xf numFmtId="0" fontId="50" fillId="39" borderId="11" xfId="0" applyFont="1" applyFill="1" applyBorder="1" applyAlignment="1">
      <alignment horizontal="center"/>
    </xf>
    <xf numFmtId="0" fontId="63" fillId="40" borderId="11" xfId="0" applyFont="1" applyFill="1" applyBorder="1" applyAlignment="1">
      <alignment horizontal="center"/>
    </xf>
    <xf numFmtId="0" fontId="50" fillId="40" borderId="11" xfId="0" applyFont="1" applyFill="1" applyBorder="1" applyAlignment="1">
      <alignment horizontal="center"/>
    </xf>
    <xf numFmtId="0" fontId="50" fillId="40" borderId="11" xfId="0" applyFont="1" applyFill="1" applyBorder="1" applyAlignment="1">
      <alignment horizontal="center" wrapText="1"/>
    </xf>
    <xf numFmtId="0" fontId="9" fillId="39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NumberFormat="1" applyFont="1" applyBorder="1" applyAlignment="1">
      <alignment/>
    </xf>
    <xf numFmtId="164" fontId="64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0" fontId="0" fillId="0" borderId="29" xfId="0" applyNumberFormat="1" applyBorder="1" applyAlignment="1">
      <alignment/>
    </xf>
    <xf numFmtId="0" fontId="50" fillId="41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0" fillId="0" borderId="0" xfId="62" applyFont="1">
      <alignment/>
      <protection/>
    </xf>
    <xf numFmtId="0" fontId="65" fillId="0" borderId="0" xfId="54" applyFont="1" applyAlignment="1" applyProtection="1">
      <alignment/>
      <protection/>
    </xf>
    <xf numFmtId="0" fontId="0" fillId="0" borderId="16" xfId="62" applyFont="1" applyBorder="1">
      <alignment/>
      <protection/>
    </xf>
    <xf numFmtId="0" fontId="10" fillId="0" borderId="31" xfId="62" applyFont="1" applyFill="1" applyBorder="1">
      <alignment/>
      <protection/>
    </xf>
    <xf numFmtId="164" fontId="10" fillId="0" borderId="32" xfId="62" applyNumberFormat="1" applyFont="1" applyBorder="1" applyAlignment="1">
      <alignment horizontal="center"/>
      <protection/>
    </xf>
    <xf numFmtId="0" fontId="0" fillId="0" borderId="27" xfId="0" applyNumberFormat="1" applyBorder="1" applyAlignment="1">
      <alignment/>
    </xf>
    <xf numFmtId="0" fontId="10" fillId="0" borderId="32" xfId="0" applyFont="1" applyBorder="1" applyAlignment="1">
      <alignment/>
    </xf>
    <xf numFmtId="164" fontId="10" fillId="0" borderId="32" xfId="0" applyNumberFormat="1" applyFont="1" applyBorder="1" applyAlignment="1">
      <alignment/>
    </xf>
    <xf numFmtId="164" fontId="10" fillId="0" borderId="0" xfId="62" applyNumberFormat="1" applyFont="1" applyBorder="1">
      <alignment/>
      <protection/>
    </xf>
    <xf numFmtId="164" fontId="0" fillId="0" borderId="27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4" fontId="0" fillId="0" borderId="32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164" fontId="0" fillId="38" borderId="27" xfId="0" applyNumberFormat="1" applyFont="1" applyFill="1" applyBorder="1" applyAlignment="1">
      <alignment horizontal="center"/>
    </xf>
    <xf numFmtId="164" fontId="0" fillId="38" borderId="32" xfId="0" applyNumberFormat="1" applyFont="1" applyFill="1" applyBorder="1" applyAlignment="1">
      <alignment horizontal="center"/>
    </xf>
    <xf numFmtId="164" fontId="0" fillId="38" borderId="27" xfId="0" applyNumberFormat="1" applyFont="1" applyFill="1" applyBorder="1" applyAlignment="1">
      <alignment horizontal="center" vertical="center"/>
    </xf>
    <xf numFmtId="164" fontId="0" fillId="38" borderId="32" xfId="0" applyNumberFormat="1" applyFont="1" applyFill="1" applyBorder="1" applyAlignment="1">
      <alignment horizontal="center" vertical="center"/>
    </xf>
    <xf numFmtId="10" fontId="0" fillId="0" borderId="23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0" fontId="0" fillId="0" borderId="12" xfId="0" applyNumberFormat="1" applyBorder="1" applyAlignment="1">
      <alignment/>
    </xf>
    <xf numFmtId="0" fontId="66" fillId="33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50" fillId="42" borderId="11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50" fillId="42" borderId="35" xfId="0" applyFont="1" applyFill="1" applyBorder="1" applyAlignment="1">
      <alignment horizontal="center" vertical="center"/>
    </xf>
    <xf numFmtId="0" fontId="50" fillId="42" borderId="35" xfId="0" applyFont="1" applyFill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/>
    </xf>
    <xf numFmtId="0" fontId="50" fillId="42" borderId="35" xfId="0" applyFont="1" applyFill="1" applyBorder="1" applyAlignment="1">
      <alignment horizontal="center" wrapText="1"/>
    </xf>
    <xf numFmtId="10" fontId="0" fillId="0" borderId="12" xfId="0" applyNumberFormat="1" applyBorder="1" applyAlignment="1">
      <alignment horizontal="center"/>
    </xf>
    <xf numFmtId="0" fontId="50" fillId="42" borderId="36" xfId="0" applyFont="1" applyFill="1" applyBorder="1" applyAlignment="1">
      <alignment horizontal="center" vertical="center" wrapText="1"/>
    </xf>
    <xf numFmtId="0" fontId="50" fillId="42" borderId="37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164" fontId="0" fillId="0" borderId="11" xfId="62" applyNumberFormat="1" applyFont="1" applyBorder="1" applyAlignment="1">
      <alignment horizontal="center"/>
      <protection/>
    </xf>
    <xf numFmtId="164" fontId="0" fillId="0" borderId="27" xfId="62" applyNumberFormat="1" applyFont="1" applyBorder="1" applyAlignment="1">
      <alignment horizontal="center"/>
      <protection/>
    </xf>
    <xf numFmtId="164" fontId="0" fillId="0" borderId="27" xfId="0" applyNumberFormat="1" applyBorder="1" applyAlignment="1">
      <alignment horizontal="center"/>
    </xf>
    <xf numFmtId="0" fontId="0" fillId="0" borderId="38" xfId="0" applyFont="1" applyBorder="1" applyAlignment="1">
      <alignment vertical="center"/>
    </xf>
    <xf numFmtId="0" fontId="0" fillId="0" borderId="23" xfId="0" applyBorder="1" applyAlignment="1">
      <alignment/>
    </xf>
    <xf numFmtId="10" fontId="0" fillId="0" borderId="39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0" fontId="0" fillId="0" borderId="41" xfId="0" applyNumberFormat="1" applyBorder="1" applyAlignment="1">
      <alignment/>
    </xf>
    <xf numFmtId="10" fontId="0" fillId="0" borderId="42" xfId="0" applyNumberFormat="1" applyBorder="1" applyAlignment="1">
      <alignment/>
    </xf>
    <xf numFmtId="10" fontId="10" fillId="0" borderId="32" xfId="0" applyNumberFormat="1" applyFont="1" applyBorder="1" applyAlignment="1">
      <alignment/>
    </xf>
    <xf numFmtId="10" fontId="10" fillId="0" borderId="43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5" fillId="43" borderId="15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/>
    </xf>
    <xf numFmtId="0" fontId="15" fillId="43" borderId="12" xfId="0" applyFont="1" applyFill="1" applyBorder="1" applyAlignment="1">
      <alignment horizontal="center" vertical="center"/>
    </xf>
    <xf numFmtId="0" fontId="15" fillId="43" borderId="14" xfId="0" applyFont="1" applyFill="1" applyBorder="1" applyAlignment="1">
      <alignment horizontal="center" vertical="center"/>
    </xf>
    <xf numFmtId="10" fontId="0" fillId="0" borderId="23" xfId="0" applyNumberFormat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0" fontId="0" fillId="0" borderId="38" xfId="0" applyBorder="1" applyAlignment="1">
      <alignment/>
    </xf>
    <xf numFmtId="10" fontId="0" fillId="0" borderId="24" xfId="0" applyNumberFormat="1" applyBorder="1" applyAlignment="1">
      <alignment horizontal="center"/>
    </xf>
    <xf numFmtId="0" fontId="0" fillId="0" borderId="10" xfId="0" applyBorder="1" applyAlignment="1">
      <alignment/>
    </xf>
    <xf numFmtId="10" fontId="0" fillId="0" borderId="27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0" fillId="0" borderId="40" xfId="0" applyBorder="1" applyAlignment="1">
      <alignment/>
    </xf>
    <xf numFmtId="10" fontId="10" fillId="0" borderId="32" xfId="0" applyNumberFormat="1" applyFont="1" applyBorder="1" applyAlignment="1">
      <alignment horizontal="center"/>
    </xf>
    <xf numFmtId="10" fontId="10" fillId="0" borderId="43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 vertical="center"/>
    </xf>
    <xf numFmtId="10" fontId="10" fillId="0" borderId="0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38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/>
    </xf>
    <xf numFmtId="0" fontId="10" fillId="0" borderId="25" xfId="0" applyFont="1" applyBorder="1" applyAlignment="1">
      <alignment/>
    </xf>
    <xf numFmtId="0" fontId="23" fillId="43" borderId="12" xfId="0" applyFont="1" applyFill="1" applyBorder="1" applyAlignment="1">
      <alignment horizontal="center"/>
    </xf>
    <xf numFmtId="0" fontId="23" fillId="43" borderId="14" xfId="0" applyFont="1" applyFill="1" applyBorder="1" applyAlignment="1">
      <alignment horizontal="center"/>
    </xf>
    <xf numFmtId="0" fontId="0" fillId="0" borderId="45" xfId="0" applyFont="1" applyBorder="1" applyAlignment="1">
      <alignment vertical="center"/>
    </xf>
    <xf numFmtId="1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>
      <alignment/>
    </xf>
    <xf numFmtId="0" fontId="10" fillId="0" borderId="48" xfId="0" applyFont="1" applyBorder="1" applyAlignment="1">
      <alignment/>
    </xf>
    <xf numFmtId="0" fontId="0" fillId="0" borderId="0" xfId="0" applyAlignment="1">
      <alignment horizontal="center"/>
    </xf>
    <xf numFmtId="0" fontId="15" fillId="43" borderId="28" xfId="0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10" fontId="0" fillId="0" borderId="23" xfId="0" applyNumberFormat="1" applyBorder="1" applyAlignment="1">
      <alignment horizontal="center" vertical="center"/>
    </xf>
    <xf numFmtId="10" fontId="0" fillId="0" borderId="39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10" fillId="0" borderId="25" xfId="0" applyNumberFormat="1" applyFont="1" applyBorder="1" applyAlignment="1">
      <alignment horizontal="center" vertical="center"/>
    </xf>
    <xf numFmtId="10" fontId="10" fillId="0" borderId="49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/>
    </xf>
    <xf numFmtId="0" fontId="23" fillId="43" borderId="26" xfId="0" applyFont="1" applyFill="1" applyBorder="1" applyAlignment="1">
      <alignment wrapText="1"/>
    </xf>
    <xf numFmtId="0" fontId="23" fillId="43" borderId="13" xfId="0" applyFont="1" applyFill="1" applyBorder="1" applyAlignment="1">
      <alignment horizontal="center"/>
    </xf>
    <xf numFmtId="0" fontId="23" fillId="43" borderId="29" xfId="0" applyFont="1" applyFill="1" applyBorder="1" applyAlignment="1">
      <alignment wrapText="1"/>
    </xf>
    <xf numFmtId="164" fontId="0" fillId="0" borderId="23" xfId="0" applyNumberFormat="1" applyBorder="1" applyAlignment="1">
      <alignment/>
    </xf>
    <xf numFmtId="0" fontId="0" fillId="0" borderId="23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29" xfId="0" applyNumberFormat="1" applyBorder="1" applyAlignment="1">
      <alignment/>
    </xf>
    <xf numFmtId="164" fontId="10" fillId="0" borderId="25" xfId="0" applyNumberFormat="1" applyFont="1" applyBorder="1" applyAlignment="1">
      <alignment/>
    </xf>
    <xf numFmtId="0" fontId="10" fillId="0" borderId="25" xfId="0" applyNumberFormat="1" applyFont="1" applyBorder="1" applyAlignment="1">
      <alignment/>
    </xf>
    <xf numFmtId="1" fontId="10" fillId="0" borderId="25" xfId="0" applyNumberFormat="1" applyFont="1" applyBorder="1" applyAlignment="1">
      <alignment/>
    </xf>
    <xf numFmtId="1" fontId="10" fillId="0" borderId="48" xfId="0" applyNumberFormat="1" applyFont="1" applyBorder="1" applyAlignment="1">
      <alignment/>
    </xf>
    <xf numFmtId="0" fontId="0" fillId="0" borderId="36" xfId="0" applyBorder="1" applyAlignment="1">
      <alignment/>
    </xf>
    <xf numFmtId="10" fontId="0" fillId="0" borderId="27" xfId="0" applyNumberFormat="1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0" fontId="10" fillId="0" borderId="50" xfId="0" applyFont="1" applyBorder="1" applyAlignment="1">
      <alignment vertical="center"/>
    </xf>
    <xf numFmtId="10" fontId="10" fillId="0" borderId="32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/>
    </xf>
    <xf numFmtId="0" fontId="15" fillId="34" borderId="14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23" fillId="34" borderId="29" xfId="0" applyFont="1" applyFill="1" applyBorder="1" applyAlignment="1">
      <alignment wrapText="1"/>
    </xf>
    <xf numFmtId="0" fontId="6" fillId="0" borderId="0" xfId="53" applyFill="1" applyAlignment="1" applyProtection="1">
      <alignment horizontal="left"/>
      <protection/>
    </xf>
    <xf numFmtId="0" fontId="0" fillId="0" borderId="23" xfId="0" applyNumberFormat="1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0" fontId="0" fillId="0" borderId="44" xfId="58" applyBorder="1" applyAlignment="1">
      <alignment horizontal="center" vertical="center"/>
      <protection/>
    </xf>
    <xf numFmtId="164" fontId="0" fillId="0" borderId="23" xfId="0" applyNumberFormat="1" applyBorder="1" applyAlignment="1">
      <alignment horizontal="center" vertical="center"/>
    </xf>
    <xf numFmtId="0" fontId="0" fillId="0" borderId="23" xfId="58" applyBorder="1" applyAlignment="1">
      <alignment horizontal="center" vertical="center"/>
      <protection/>
    </xf>
    <xf numFmtId="164" fontId="0" fillId="0" borderId="33" xfId="0" applyNumberFormat="1" applyBorder="1" applyAlignment="1">
      <alignment horizontal="center" vertical="center"/>
    </xf>
    <xf numFmtId="0" fontId="0" fillId="0" borderId="52" xfId="58" applyBorder="1" applyAlignment="1">
      <alignment horizontal="center" vertical="center"/>
      <protection/>
    </xf>
    <xf numFmtId="0" fontId="0" fillId="0" borderId="37" xfId="58" applyBorder="1" applyAlignment="1">
      <alignment horizontal="center" vertical="center"/>
      <protection/>
    </xf>
    <xf numFmtId="0" fontId="0" fillId="0" borderId="53" xfId="58" applyBorder="1" applyAlignment="1">
      <alignment horizontal="center" vertical="center"/>
      <protection/>
    </xf>
    <xf numFmtId="0" fontId="0" fillId="0" borderId="45" xfId="0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25" xfId="58" applyFont="1" applyBorder="1" applyAlignment="1">
      <alignment horizontal="center"/>
      <protection/>
    </xf>
    <xf numFmtId="0" fontId="0" fillId="0" borderId="44" xfId="58" applyBorder="1">
      <alignment/>
      <protection/>
    </xf>
    <xf numFmtId="0" fontId="0" fillId="0" borderId="23" xfId="58" applyBorder="1">
      <alignment/>
      <protection/>
    </xf>
    <xf numFmtId="0" fontId="0" fillId="0" borderId="23" xfId="58" applyNumberFormat="1" applyBorder="1">
      <alignment/>
      <protection/>
    </xf>
    <xf numFmtId="164" fontId="0" fillId="0" borderId="33" xfId="0" applyNumberFormat="1" applyBorder="1" applyAlignment="1">
      <alignment/>
    </xf>
    <xf numFmtId="0" fontId="0" fillId="0" borderId="52" xfId="58" applyBorder="1">
      <alignment/>
      <protection/>
    </xf>
    <xf numFmtId="0" fontId="0" fillId="0" borderId="37" xfId="58" applyBorder="1">
      <alignment/>
      <protection/>
    </xf>
    <xf numFmtId="164" fontId="0" fillId="0" borderId="17" xfId="0" applyNumberFormat="1" applyBorder="1" applyAlignment="1">
      <alignment/>
    </xf>
    <xf numFmtId="0" fontId="0" fillId="0" borderId="53" xfId="58" applyBorder="1">
      <alignment/>
      <protection/>
    </xf>
    <xf numFmtId="0" fontId="0" fillId="0" borderId="45" xfId="0" applyFont="1" applyFill="1" applyBorder="1" applyAlignment="1">
      <alignment vertical="center"/>
    </xf>
    <xf numFmtId="0" fontId="0" fillId="0" borderId="12" xfId="58" applyBorder="1">
      <alignment/>
      <protection/>
    </xf>
    <xf numFmtId="0" fontId="0" fillId="0" borderId="12" xfId="58" applyNumberFormat="1" applyBorder="1">
      <alignment/>
      <protection/>
    </xf>
    <xf numFmtId="164" fontId="0" fillId="0" borderId="29" xfId="0" applyNumberFormat="1" applyBorder="1" applyAlignment="1">
      <alignment/>
    </xf>
    <xf numFmtId="0" fontId="10" fillId="0" borderId="25" xfId="58" applyFont="1" applyBorder="1">
      <alignment/>
      <protection/>
    </xf>
    <xf numFmtId="0" fontId="0" fillId="0" borderId="44" xfId="58" applyBorder="1" applyAlignment="1">
      <alignment horizontal="center"/>
      <protection/>
    </xf>
    <xf numFmtId="164" fontId="0" fillId="0" borderId="23" xfId="0" applyNumberFormat="1" applyBorder="1" applyAlignment="1">
      <alignment horizontal="center"/>
    </xf>
    <xf numFmtId="0" fontId="0" fillId="0" borderId="23" xfId="58" applyBorder="1" applyAlignment="1">
      <alignment horizontal="center"/>
      <protection/>
    </xf>
    <xf numFmtId="164" fontId="0" fillId="0" borderId="33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7" xfId="60" applyBorder="1" applyAlignment="1">
      <alignment horizontal="center"/>
      <protection/>
    </xf>
    <xf numFmtId="164" fontId="0" fillId="0" borderId="17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3" xfId="60" applyFill="1" applyBorder="1" applyAlignment="1">
      <alignment horizontal="center"/>
      <protection/>
    </xf>
    <xf numFmtId="0" fontId="0" fillId="0" borderId="12" xfId="58" applyFill="1" applyBorder="1" applyAlignment="1">
      <alignment horizontal="center"/>
      <protection/>
    </xf>
    <xf numFmtId="164" fontId="0" fillId="0" borderId="29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0" fillId="0" borderId="47" xfId="60" applyFont="1" applyBorder="1" applyAlignment="1">
      <alignment horizontal="center"/>
      <protection/>
    </xf>
    <xf numFmtId="164" fontId="10" fillId="0" borderId="25" xfId="0" applyNumberFormat="1" applyFont="1" applyBorder="1" applyAlignment="1">
      <alignment horizontal="center"/>
    </xf>
    <xf numFmtId="164" fontId="10" fillId="0" borderId="48" xfId="0" applyNumberFormat="1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10" fontId="0" fillId="0" borderId="33" xfId="0" applyNumberFormat="1" applyBorder="1" applyAlignment="1">
      <alignment/>
    </xf>
    <xf numFmtId="0" fontId="0" fillId="0" borderId="52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0" fillId="0" borderId="53" xfId="0" applyBorder="1" applyAlignment="1">
      <alignment/>
    </xf>
    <xf numFmtId="10" fontId="0" fillId="0" borderId="29" xfId="0" applyNumberFormat="1" applyBorder="1" applyAlignment="1">
      <alignment/>
    </xf>
    <xf numFmtId="0" fontId="0" fillId="0" borderId="54" xfId="0" applyBorder="1" applyAlignment="1">
      <alignment/>
    </xf>
    <xf numFmtId="164" fontId="10" fillId="0" borderId="48" xfId="0" applyNumberFormat="1" applyFont="1" applyBorder="1" applyAlignment="1">
      <alignment/>
    </xf>
    <xf numFmtId="0" fontId="10" fillId="0" borderId="55" xfId="58" applyFont="1" applyFill="1" applyBorder="1">
      <alignment/>
      <protection/>
    </xf>
    <xf numFmtId="0" fontId="0" fillId="0" borderId="56" xfId="0" applyBorder="1" applyAlignment="1">
      <alignment/>
    </xf>
    <xf numFmtId="0" fontId="0" fillId="0" borderId="38" xfId="58" applyBorder="1">
      <alignment/>
      <protection/>
    </xf>
    <xf numFmtId="0" fontId="0" fillId="0" borderId="16" xfId="0" applyBorder="1" applyAlignment="1">
      <alignment vertical="center"/>
    </xf>
    <xf numFmtId="0" fontId="0" fillId="0" borderId="10" xfId="58" applyBorder="1">
      <alignment/>
      <protection/>
    </xf>
    <xf numFmtId="0" fontId="0" fillId="0" borderId="28" xfId="0" applyFill="1" applyBorder="1" applyAlignment="1">
      <alignment vertical="center"/>
    </xf>
    <xf numFmtId="0" fontId="0" fillId="0" borderId="45" xfId="58" applyFill="1" applyBorder="1">
      <alignment/>
      <protection/>
    </xf>
    <xf numFmtId="0" fontId="10" fillId="0" borderId="57" xfId="0" applyFont="1" applyFill="1" applyBorder="1" applyAlignment="1">
      <alignment vertical="center"/>
    </xf>
    <xf numFmtId="0" fontId="10" fillId="0" borderId="46" xfId="58" applyFont="1" applyFill="1" applyBorder="1">
      <alignment/>
      <protection/>
    </xf>
    <xf numFmtId="171" fontId="0" fillId="0" borderId="52" xfId="58" applyNumberFormat="1" applyBorder="1">
      <alignment/>
      <protection/>
    </xf>
    <xf numFmtId="171" fontId="0" fillId="0" borderId="53" xfId="58" applyNumberFormat="1" applyBorder="1">
      <alignment/>
      <protection/>
    </xf>
    <xf numFmtId="0" fontId="0" fillId="0" borderId="54" xfId="58" applyBorder="1">
      <alignment/>
      <protection/>
    </xf>
    <xf numFmtId="171" fontId="10" fillId="0" borderId="55" xfId="58" applyNumberFormat="1" applyFont="1" applyBorder="1">
      <alignment/>
      <protection/>
    </xf>
    <xf numFmtId="0" fontId="0" fillId="0" borderId="40" xfId="0" applyFill="1" applyBorder="1" applyAlignment="1">
      <alignment vertical="center"/>
    </xf>
    <xf numFmtId="0" fontId="0" fillId="0" borderId="36" xfId="58" applyBorder="1" applyAlignment="1">
      <alignment horizontal="center" vertical="center"/>
      <protection/>
    </xf>
    <xf numFmtId="164" fontId="0" fillId="0" borderId="41" xfId="0" applyNumberFormat="1" applyBorder="1" applyAlignment="1">
      <alignment horizontal="center" vertical="center"/>
    </xf>
    <xf numFmtId="0" fontId="0" fillId="0" borderId="27" xfId="58" applyBorder="1" applyAlignment="1">
      <alignment horizontal="center"/>
      <protection/>
    </xf>
    <xf numFmtId="164" fontId="0" fillId="0" borderId="58" xfId="0" applyNumberFormat="1" applyBorder="1" applyAlignment="1">
      <alignment horizontal="center" vertical="center"/>
    </xf>
    <xf numFmtId="0" fontId="0" fillId="0" borderId="20" xfId="58" applyBorder="1" applyAlignment="1">
      <alignment horizontal="center" vertical="center"/>
      <protection/>
    </xf>
    <xf numFmtId="0" fontId="10" fillId="0" borderId="22" xfId="0" applyFont="1" applyFill="1" applyBorder="1" applyAlignment="1">
      <alignment vertical="center"/>
    </xf>
    <xf numFmtId="0" fontId="10" fillId="0" borderId="59" xfId="58" applyFont="1" applyBorder="1" applyAlignment="1">
      <alignment horizontal="center"/>
      <protection/>
    </xf>
    <xf numFmtId="164" fontId="10" fillId="0" borderId="32" xfId="0" applyNumberFormat="1" applyFont="1" applyBorder="1" applyAlignment="1">
      <alignment horizontal="center" vertical="center"/>
    </xf>
    <xf numFmtId="0" fontId="10" fillId="0" borderId="32" xfId="58" applyFont="1" applyBorder="1" applyAlignment="1">
      <alignment horizontal="center"/>
      <protection/>
    </xf>
    <xf numFmtId="0" fontId="10" fillId="0" borderId="32" xfId="58" applyFont="1" applyFill="1" applyBorder="1" applyAlignment="1">
      <alignment horizontal="center"/>
      <protection/>
    </xf>
    <xf numFmtId="164" fontId="10" fillId="0" borderId="34" xfId="0" applyNumberFormat="1" applyFont="1" applyBorder="1" applyAlignment="1">
      <alignment horizontal="center" vertical="center"/>
    </xf>
    <xf numFmtId="0" fontId="10" fillId="0" borderId="51" xfId="58" applyFont="1" applyBorder="1" applyAlignment="1">
      <alignment horizontal="center"/>
      <protection/>
    </xf>
    <xf numFmtId="0" fontId="0" fillId="0" borderId="40" xfId="0" applyFont="1" applyFill="1" applyBorder="1" applyAlignment="1">
      <alignment vertical="center"/>
    </xf>
    <xf numFmtId="0" fontId="0" fillId="0" borderId="36" xfId="58" applyBorder="1">
      <alignment/>
      <protection/>
    </xf>
    <xf numFmtId="164" fontId="0" fillId="0" borderId="41" xfId="0" applyNumberFormat="1" applyBorder="1" applyAlignment="1">
      <alignment/>
    </xf>
    <xf numFmtId="0" fontId="0" fillId="0" borderId="27" xfId="58" applyBorder="1">
      <alignment/>
      <protection/>
    </xf>
    <xf numFmtId="0" fontId="0" fillId="0" borderId="27" xfId="58" applyNumberFormat="1" applyBorder="1">
      <alignment/>
      <protection/>
    </xf>
    <xf numFmtId="0" fontId="0" fillId="0" borderId="20" xfId="58" applyFill="1" applyBorder="1">
      <alignment/>
      <protection/>
    </xf>
    <xf numFmtId="0" fontId="10" fillId="0" borderId="59" xfId="58" applyFont="1" applyBorder="1">
      <alignment/>
      <protection/>
    </xf>
    <xf numFmtId="0" fontId="10" fillId="0" borderId="32" xfId="58" applyFont="1" applyBorder="1">
      <alignment/>
      <protection/>
    </xf>
    <xf numFmtId="0" fontId="10" fillId="0" borderId="51" xfId="58" applyFont="1" applyBorder="1">
      <alignment/>
      <protection/>
    </xf>
    <xf numFmtId="164" fontId="10" fillId="0" borderId="34" xfId="0" applyNumberFormat="1" applyFont="1" applyBorder="1" applyAlignment="1">
      <alignment/>
    </xf>
    <xf numFmtId="164" fontId="0" fillId="0" borderId="58" xfId="0" applyNumberFormat="1" applyBorder="1" applyAlignment="1">
      <alignment/>
    </xf>
    <xf numFmtId="0" fontId="0" fillId="0" borderId="0" xfId="0" applyAlignment="1">
      <alignment horizontal="left" vertical="top"/>
    </xf>
    <xf numFmtId="0" fontId="15" fillId="44" borderId="13" xfId="0" applyFont="1" applyFill="1" applyBorder="1" applyAlignment="1">
      <alignment horizontal="center"/>
    </xf>
    <xf numFmtId="0" fontId="15" fillId="44" borderId="12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 vertical="center"/>
    </xf>
    <xf numFmtId="0" fontId="10" fillId="44" borderId="12" xfId="0" applyFont="1" applyFill="1" applyBorder="1" applyAlignment="1">
      <alignment horizontal="center"/>
    </xf>
    <xf numFmtId="0" fontId="23" fillId="44" borderId="12" xfId="0" applyFont="1" applyFill="1" applyBorder="1" applyAlignment="1">
      <alignment horizontal="center"/>
    </xf>
    <xf numFmtId="0" fontId="23" fillId="44" borderId="29" xfId="0" applyFont="1" applyFill="1" applyBorder="1" applyAlignment="1">
      <alignment horizontal="center"/>
    </xf>
    <xf numFmtId="0" fontId="23" fillId="44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NumberFormat="1" applyAlignment="1">
      <alignment/>
    </xf>
    <xf numFmtId="0" fontId="50" fillId="39" borderId="12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3" xfId="65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0" fontId="0" fillId="0" borderId="41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0" borderId="34" xfId="0" applyFont="1" applyBorder="1" applyAlignment="1">
      <alignment/>
    </xf>
    <xf numFmtId="10" fontId="0" fillId="0" borderId="32" xfId="0" applyNumberFormat="1" applyFont="1" applyBorder="1" applyAlignment="1">
      <alignment/>
    </xf>
    <xf numFmtId="0" fontId="50" fillId="39" borderId="11" xfId="0" applyFont="1" applyFill="1" applyBorder="1" applyAlignment="1">
      <alignment horizontal="center"/>
    </xf>
    <xf numFmtId="0" fontId="8" fillId="45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0" fillId="39" borderId="11" xfId="0" applyNumberFormat="1" applyFont="1" applyFill="1" applyBorder="1" applyAlignment="1">
      <alignment horizontal="center"/>
    </xf>
    <xf numFmtId="0" fontId="0" fillId="0" borderId="27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2" xfId="0" applyNumberFormat="1" applyBorder="1" applyAlignment="1">
      <alignment/>
    </xf>
    <xf numFmtId="164" fontId="0" fillId="38" borderId="27" xfId="0" applyNumberFormat="1" applyFill="1" applyBorder="1" applyAlignment="1">
      <alignment/>
    </xf>
    <xf numFmtId="164" fontId="0" fillId="38" borderId="32" xfId="0" applyNumberFormat="1" applyFill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27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0" fontId="0" fillId="0" borderId="27" xfId="0" applyNumberFormat="1" applyFont="1" applyBorder="1" applyAlignment="1">
      <alignment/>
    </xf>
    <xf numFmtId="0" fontId="0" fillId="0" borderId="30" xfId="0" applyNumberFormat="1" applyBorder="1" applyAlignment="1">
      <alignment/>
    </xf>
    <xf numFmtId="164" fontId="0" fillId="0" borderId="32" xfId="0" applyNumberFormat="1" applyBorder="1" applyAlignment="1">
      <alignment horizontal="center"/>
    </xf>
    <xf numFmtId="0" fontId="0" fillId="0" borderId="34" xfId="0" applyNumberFormat="1" applyBorder="1" applyAlignment="1">
      <alignment/>
    </xf>
    <xf numFmtId="0" fontId="0" fillId="0" borderId="60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0" fillId="0" borderId="62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11" xfId="62" applyBorder="1">
      <alignment/>
      <protection/>
    </xf>
    <xf numFmtId="0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27" xfId="62" applyNumberFormat="1" applyFont="1" applyFill="1" applyBorder="1" applyAlignment="1">
      <alignment horizontal="right"/>
      <protection/>
    </xf>
    <xf numFmtId="0" fontId="0" fillId="0" borderId="30" xfId="0" applyNumberFormat="1" applyBorder="1" applyAlignment="1">
      <alignment horizontal="right"/>
    </xf>
    <xf numFmtId="0" fontId="10" fillId="0" borderId="32" xfId="0" applyNumberFormat="1" applyFont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10" fillId="0" borderId="34" xfId="0" applyNumberFormat="1" applyFont="1" applyBorder="1" applyAlignment="1">
      <alignment horizontal="right"/>
    </xf>
    <xf numFmtId="164" fontId="0" fillId="0" borderId="32" xfId="62" applyNumberFormat="1" applyFont="1" applyBorder="1" applyAlignment="1">
      <alignment horizontal="right"/>
      <protection/>
    </xf>
    <xf numFmtId="0" fontId="0" fillId="0" borderId="19" xfId="62" applyFont="1" applyBorder="1">
      <alignment/>
      <protection/>
    </xf>
    <xf numFmtId="164" fontId="0" fillId="0" borderId="11" xfId="62" applyNumberFormat="1" applyFont="1" applyBorder="1" applyAlignment="1">
      <alignment horizontal="right"/>
      <protection/>
    </xf>
    <xf numFmtId="164" fontId="0" fillId="0" borderId="27" xfId="62" applyNumberFormat="1" applyFont="1" applyBorder="1" applyAlignment="1">
      <alignment horizontal="right"/>
      <protection/>
    </xf>
    <xf numFmtId="164" fontId="0" fillId="0" borderId="32" xfId="62" applyNumberFormat="1" applyFont="1" applyBorder="1" applyAlignment="1">
      <alignment horizontal="right"/>
      <protection/>
    </xf>
    <xf numFmtId="164" fontId="0" fillId="0" borderId="11" xfId="62" applyNumberFormat="1" applyFont="1" applyBorder="1" applyAlignment="1">
      <alignment horizontal="right"/>
      <protection/>
    </xf>
    <xf numFmtId="0" fontId="0" fillId="0" borderId="17" xfId="62" applyBorder="1" applyAlignment="1">
      <alignment horizontal="right"/>
      <protection/>
    </xf>
    <xf numFmtId="164" fontId="0" fillId="0" borderId="27" xfId="62" applyNumberFormat="1" applyFont="1" applyBorder="1" applyAlignment="1">
      <alignment horizontal="right"/>
      <protection/>
    </xf>
    <xf numFmtId="0" fontId="0" fillId="0" borderId="30" xfId="62" applyBorder="1" applyAlignment="1">
      <alignment horizontal="right"/>
      <protection/>
    </xf>
    <xf numFmtId="0" fontId="10" fillId="0" borderId="32" xfId="62" applyFont="1" applyBorder="1" applyAlignment="1">
      <alignment horizontal="right"/>
      <protection/>
    </xf>
    <xf numFmtId="0" fontId="10" fillId="0" borderId="34" xfId="62" applyFont="1" applyBorder="1" applyAlignment="1">
      <alignment horizontal="right"/>
      <protection/>
    </xf>
    <xf numFmtId="0" fontId="10" fillId="0" borderId="32" xfId="62" applyFont="1" applyFill="1" applyBorder="1" applyAlignment="1">
      <alignment horizontal="right"/>
      <protection/>
    </xf>
    <xf numFmtId="0" fontId="10" fillId="0" borderId="32" xfId="0" applyFont="1" applyBorder="1" applyAlignment="1">
      <alignment horizontal="right"/>
    </xf>
    <xf numFmtId="0" fontId="0" fillId="0" borderId="53" xfId="62" applyBorder="1" applyAlignment="1">
      <alignment horizontal="right"/>
      <protection/>
    </xf>
    <xf numFmtId="0" fontId="0" fillId="0" borderId="20" xfId="62" applyBorder="1" applyAlignment="1">
      <alignment horizontal="right"/>
      <protection/>
    </xf>
    <xf numFmtId="0" fontId="0" fillId="0" borderId="11" xfId="0" applyFont="1" applyBorder="1" applyAlignment="1">
      <alignment/>
    </xf>
    <xf numFmtId="0" fontId="0" fillId="0" borderId="11" xfId="62" applyFont="1" applyBorder="1" applyAlignment="1">
      <alignment/>
      <protection/>
    </xf>
    <xf numFmtId="0" fontId="0" fillId="0" borderId="17" xfId="0" applyFont="1" applyBorder="1" applyAlignment="1">
      <alignment/>
    </xf>
    <xf numFmtId="0" fontId="0" fillId="0" borderId="56" xfId="62" applyFont="1" applyBorder="1">
      <alignment/>
      <protection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50" fillId="46" borderId="12" xfId="62" applyFont="1" applyFill="1" applyBorder="1" applyAlignment="1">
      <alignment horizontal="center" vertical="center"/>
      <protection/>
    </xf>
    <xf numFmtId="0" fontId="50" fillId="46" borderId="14" xfId="62" applyFont="1" applyFill="1" applyBorder="1" applyAlignment="1">
      <alignment horizontal="center" vertical="center"/>
      <protection/>
    </xf>
    <xf numFmtId="10" fontId="0" fillId="0" borderId="27" xfId="0" applyNumberFormat="1" applyBorder="1" applyAlignment="1">
      <alignment/>
    </xf>
    <xf numFmtId="0" fontId="0" fillId="0" borderId="27" xfId="62" applyFont="1" applyBorder="1" applyAlignment="1">
      <alignment/>
      <protection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32" xfId="62" applyFont="1" applyBorder="1" applyAlignment="1">
      <alignment/>
      <protection/>
    </xf>
    <xf numFmtId="0" fontId="0" fillId="0" borderId="11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1" xfId="62" applyFont="1" applyFill="1" applyBorder="1" applyAlignment="1">
      <alignment horizontal="right" vertical="center"/>
      <protection/>
    </xf>
    <xf numFmtId="0" fontId="0" fillId="0" borderId="27" xfId="0" applyNumberFormat="1" applyFont="1" applyBorder="1" applyAlignment="1">
      <alignment horizontal="right"/>
    </xf>
    <xf numFmtId="10" fontId="0" fillId="0" borderId="11" xfId="62" applyNumberFormat="1" applyFont="1" applyFill="1" applyBorder="1" applyAlignment="1">
      <alignment horizontal="right" vertical="center"/>
      <protection/>
    </xf>
    <xf numFmtId="0" fontId="0" fillId="0" borderId="11" xfId="62" applyFont="1" applyFill="1" applyBorder="1" applyAlignment="1">
      <alignment horizontal="right"/>
      <protection/>
    </xf>
    <xf numFmtId="0" fontId="0" fillId="0" borderId="11" xfId="62" applyFont="1" applyBorder="1" applyAlignment="1">
      <alignment horizontal="right"/>
      <protection/>
    </xf>
    <xf numFmtId="10" fontId="0" fillId="0" borderId="27" xfId="62" applyNumberFormat="1" applyFont="1" applyFill="1" applyBorder="1" applyAlignment="1">
      <alignment horizontal="right" vertical="center"/>
      <protection/>
    </xf>
    <xf numFmtId="0" fontId="0" fillId="0" borderId="27" xfId="62" applyFont="1" applyBorder="1" applyAlignment="1">
      <alignment horizontal="right"/>
      <protection/>
    </xf>
    <xf numFmtId="0" fontId="10" fillId="0" borderId="31" xfId="0" applyFont="1" applyBorder="1" applyAlignment="1">
      <alignment/>
    </xf>
    <xf numFmtId="10" fontId="10" fillId="0" borderId="32" xfId="62" applyNumberFormat="1" applyFont="1" applyFill="1" applyBorder="1" applyAlignment="1">
      <alignment horizontal="right" vertical="center"/>
      <protection/>
    </xf>
    <xf numFmtId="0" fontId="15" fillId="43" borderId="13" xfId="0" applyFont="1" applyFill="1" applyBorder="1" applyAlignment="1">
      <alignment horizontal="center"/>
    </xf>
    <xf numFmtId="0" fontId="15" fillId="43" borderId="14" xfId="0" applyFont="1" applyFill="1" applyBorder="1" applyAlignment="1">
      <alignment horizontal="center"/>
    </xf>
    <xf numFmtId="0" fontId="15" fillId="43" borderId="54" xfId="0" applyFont="1" applyFill="1" applyBorder="1" applyAlignment="1">
      <alignment horizontal="center"/>
    </xf>
    <xf numFmtId="0" fontId="10" fillId="0" borderId="32" xfId="62" applyNumberFormat="1" applyFont="1" applyBorder="1" applyAlignment="1">
      <alignment horizontal="right"/>
      <protection/>
    </xf>
    <xf numFmtId="164" fontId="10" fillId="0" borderId="32" xfId="62" applyNumberFormat="1" applyFont="1" applyBorder="1" applyAlignment="1">
      <alignment horizontal="right"/>
      <protection/>
    </xf>
    <xf numFmtId="0" fontId="0" fillId="0" borderId="17" xfId="0" applyBorder="1" applyAlignment="1">
      <alignment horizontal="right"/>
    </xf>
    <xf numFmtId="10" fontId="0" fillId="0" borderId="11" xfId="0" applyNumberFormat="1" applyBorder="1" applyAlignment="1">
      <alignment horizontal="right"/>
    </xf>
    <xf numFmtId="0" fontId="50" fillId="47" borderId="11" xfId="0" applyFont="1" applyFill="1" applyBorder="1" applyAlignment="1">
      <alignment horizontal="center"/>
    </xf>
    <xf numFmtId="0" fontId="50" fillId="47" borderId="16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28" xfId="0" applyFont="1" applyBorder="1" applyAlignment="1">
      <alignment horizontal="right"/>
    </xf>
    <xf numFmtId="164" fontId="0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10" fontId="0" fillId="0" borderId="32" xfId="0" applyNumberFormat="1" applyFont="1" applyFill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8" xfId="0" applyNumberFormat="1" applyBorder="1" applyAlignment="1">
      <alignment horizontal="right"/>
    </xf>
    <xf numFmtId="10" fontId="0" fillId="0" borderId="12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29" xfId="0" applyNumberFormat="1" applyBorder="1" applyAlignment="1">
      <alignment horizontal="right"/>
    </xf>
    <xf numFmtId="0" fontId="50" fillId="47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50" fillId="47" borderId="19" xfId="0" applyFont="1" applyFill="1" applyBorder="1" applyAlignment="1">
      <alignment horizontal="center" wrapText="1"/>
    </xf>
    <xf numFmtId="0" fontId="50" fillId="47" borderId="27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vertical="center"/>
    </xf>
    <xf numFmtId="0" fontId="9" fillId="47" borderId="16" xfId="0" applyFont="1" applyFill="1" applyBorder="1" applyAlignment="1">
      <alignment horizontal="center"/>
    </xf>
    <xf numFmtId="0" fontId="9" fillId="47" borderId="11" xfId="0" applyFont="1" applyFill="1" applyBorder="1" applyAlignment="1">
      <alignment horizontal="center"/>
    </xf>
    <xf numFmtId="0" fontId="9" fillId="47" borderId="19" xfId="0" applyFont="1" applyFill="1" applyBorder="1" applyAlignment="1">
      <alignment horizontal="center" vertical="center"/>
    </xf>
    <xf numFmtId="0" fontId="9" fillId="47" borderId="27" xfId="0" applyFont="1" applyFill="1" applyBorder="1" applyAlignment="1">
      <alignment horizontal="center" vertical="center"/>
    </xf>
    <xf numFmtId="0" fontId="9" fillId="47" borderId="37" xfId="0" applyFon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0" fontId="0" fillId="0" borderId="13" xfId="0" applyNumberFormat="1" applyBorder="1" applyAlignment="1">
      <alignment horizontal="right"/>
    </xf>
    <xf numFmtId="0" fontId="0" fillId="0" borderId="63" xfId="0" applyNumberFormat="1" applyFill="1" applyBorder="1" applyAlignment="1">
      <alignment/>
    </xf>
    <xf numFmtId="0" fontId="0" fillId="0" borderId="64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64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6" xfId="0" applyFont="1" applyBorder="1" applyAlignment="1">
      <alignment/>
    </xf>
    <xf numFmtId="0" fontId="50" fillId="4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/>
    </xf>
    <xf numFmtId="0" fontId="0" fillId="0" borderId="60" xfId="0" applyNumberFormat="1" applyFill="1" applyBorder="1" applyAlignment="1">
      <alignment/>
    </xf>
    <xf numFmtId="10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0" fontId="0" fillId="0" borderId="48" xfId="0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0" borderId="66" xfId="0" applyBorder="1" applyAlignment="1">
      <alignment/>
    </xf>
    <xf numFmtId="164" fontId="0" fillId="0" borderId="15" xfId="65" applyNumberFormat="1" applyFont="1" applyBorder="1" applyAlignment="1">
      <alignment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46" xfId="0" applyFont="1" applyBorder="1" applyAlignment="1">
      <alignment vertical="center"/>
    </xf>
    <xf numFmtId="0" fontId="0" fillId="0" borderId="47" xfId="0" applyBorder="1" applyAlignment="1">
      <alignment/>
    </xf>
    <xf numFmtId="164" fontId="0" fillId="0" borderId="25" xfId="0" applyNumberFormat="1" applyBorder="1" applyAlignment="1">
      <alignment/>
    </xf>
    <xf numFmtId="0" fontId="0" fillId="0" borderId="48" xfId="0" applyBorder="1" applyAlignment="1">
      <alignment/>
    </xf>
    <xf numFmtId="164" fontId="0" fillId="0" borderId="24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1" xfId="0" applyBorder="1" applyAlignment="1">
      <alignment/>
    </xf>
    <xf numFmtId="10" fontId="0" fillId="0" borderId="41" xfId="0" applyNumberFormat="1" applyBorder="1" applyAlignment="1">
      <alignment horizontal="center"/>
    </xf>
    <xf numFmtId="0" fontId="0" fillId="0" borderId="67" xfId="0" applyBorder="1" applyAlignment="1">
      <alignment/>
    </xf>
    <xf numFmtId="0" fontId="23" fillId="34" borderId="12" xfId="0" applyNumberFormat="1" applyFont="1" applyFill="1" applyBorder="1" applyAlignment="1">
      <alignment horizontal="center"/>
    </xf>
    <xf numFmtId="0" fontId="0" fillId="0" borderId="2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47" xfId="0" applyNumberFormat="1" applyBorder="1" applyAlignment="1">
      <alignment/>
    </xf>
    <xf numFmtId="1" fontId="0" fillId="0" borderId="47" xfId="0" applyNumberFormat="1" applyBorder="1" applyAlignment="1">
      <alignment/>
    </xf>
    <xf numFmtId="0" fontId="14" fillId="38" borderId="0" xfId="0" applyFont="1" applyFill="1" applyAlignment="1">
      <alignment/>
    </xf>
    <xf numFmtId="0" fontId="0" fillId="38" borderId="0" xfId="0" applyFill="1" applyAlignment="1">
      <alignment/>
    </xf>
    <xf numFmtId="0" fontId="23" fillId="34" borderId="28" xfId="0" applyFont="1" applyFill="1" applyBorder="1" applyAlignment="1">
      <alignment horizontal="center"/>
    </xf>
    <xf numFmtId="0" fontId="10" fillId="0" borderId="59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Fill="1" applyBorder="1" applyAlignment="1">
      <alignment horizontal="center"/>
      <protection/>
    </xf>
    <xf numFmtId="0" fontId="0" fillId="0" borderId="15" xfId="58" applyBorder="1">
      <alignment/>
      <protection/>
    </xf>
    <xf numFmtId="164" fontId="0" fillId="0" borderId="2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58" applyNumberFormat="1" applyBorder="1">
      <alignment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16" borderId="13" xfId="0" applyFont="1" applyFill="1" applyBorder="1" applyAlignment="1">
      <alignment horizontal="center"/>
    </xf>
    <xf numFmtId="0" fontId="15" fillId="16" borderId="12" xfId="0" applyFont="1" applyFill="1" applyBorder="1" applyAlignment="1">
      <alignment horizontal="center"/>
    </xf>
    <xf numFmtId="0" fontId="15" fillId="16" borderId="29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0" fillId="16" borderId="12" xfId="0" applyFont="1" applyFill="1" applyBorder="1" applyAlignment="1">
      <alignment horizontal="center"/>
    </xf>
    <xf numFmtId="1" fontId="10" fillId="0" borderId="0" xfId="0" applyNumberFormat="1" applyFont="1" applyBorder="1" applyAlignment="1">
      <alignment/>
    </xf>
    <xf numFmtId="0" fontId="10" fillId="0" borderId="0" xfId="58" applyFont="1" applyBorder="1">
      <alignment/>
      <protection/>
    </xf>
    <xf numFmtId="0" fontId="10" fillId="0" borderId="0" xfId="60" applyFont="1" applyBorder="1">
      <alignment/>
      <protection/>
    </xf>
    <xf numFmtId="0" fontId="10" fillId="0" borderId="0" xfId="58" applyFont="1" applyFill="1" applyBorder="1">
      <alignment/>
      <protection/>
    </xf>
    <xf numFmtId="0" fontId="23" fillId="16" borderId="12" xfId="0" applyFont="1" applyFill="1" applyBorder="1" applyAlignment="1">
      <alignment horizontal="center"/>
    </xf>
    <xf numFmtId="0" fontId="23" fillId="16" borderId="29" xfId="0" applyFont="1" applyFill="1" applyBorder="1" applyAlignment="1">
      <alignment horizontal="center"/>
    </xf>
    <xf numFmtId="0" fontId="0" fillId="0" borderId="23" xfId="60" applyBorder="1">
      <alignment/>
      <protection/>
    </xf>
    <xf numFmtId="164" fontId="0" fillId="0" borderId="39" xfId="0" applyNumberFormat="1" applyBorder="1" applyAlignment="1">
      <alignment/>
    </xf>
    <xf numFmtId="0" fontId="0" fillId="0" borderId="11" xfId="60" applyBorder="1">
      <alignment/>
      <protection/>
    </xf>
    <xf numFmtId="164" fontId="0" fillId="0" borderId="24" xfId="0" applyNumberFormat="1" applyBorder="1" applyAlignment="1">
      <alignment/>
    </xf>
    <xf numFmtId="0" fontId="0" fillId="0" borderId="12" xfId="60" applyBorder="1">
      <alignment/>
      <protection/>
    </xf>
    <xf numFmtId="164" fontId="0" fillId="0" borderId="14" xfId="0" applyNumberFormat="1" applyBorder="1" applyAlignment="1">
      <alignment/>
    </xf>
    <xf numFmtId="0" fontId="10" fillId="0" borderId="25" xfId="60" applyFont="1" applyBorder="1">
      <alignment/>
      <protection/>
    </xf>
    <xf numFmtId="164" fontId="10" fillId="0" borderId="49" xfId="0" applyNumberFormat="1" applyFont="1" applyBorder="1" applyAlignment="1">
      <alignment/>
    </xf>
    <xf numFmtId="0" fontId="23" fillId="16" borderId="14" xfId="0" applyFont="1" applyFill="1" applyBorder="1" applyAlignment="1">
      <alignment horizontal="center"/>
    </xf>
    <xf numFmtId="0" fontId="10" fillId="0" borderId="25" xfId="58" applyNumberFormat="1" applyFont="1" applyBorder="1">
      <alignment/>
      <protection/>
    </xf>
    <xf numFmtId="0" fontId="8" fillId="33" borderId="0" xfId="0" applyFont="1" applyFill="1" applyAlignment="1">
      <alignment horizontal="left" vertical="center"/>
    </xf>
    <xf numFmtId="0" fontId="9" fillId="39" borderId="66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/>
    </xf>
    <xf numFmtId="0" fontId="9" fillId="39" borderId="26" xfId="0" applyFont="1" applyFill="1" applyBorder="1" applyAlignment="1">
      <alignment horizontal="center" vertical="center"/>
    </xf>
    <xf numFmtId="0" fontId="9" fillId="39" borderId="30" xfId="0" applyFont="1" applyFill="1" applyBorder="1" applyAlignment="1">
      <alignment horizontal="center" vertical="center"/>
    </xf>
    <xf numFmtId="0" fontId="50" fillId="39" borderId="15" xfId="0" applyFont="1" applyFill="1" applyBorder="1" applyAlignment="1">
      <alignment horizontal="center"/>
    </xf>
    <xf numFmtId="0" fontId="50" fillId="39" borderId="11" xfId="0" applyFont="1" applyFill="1" applyBorder="1" applyAlignment="1">
      <alignment horizontal="center"/>
    </xf>
    <xf numFmtId="0" fontId="50" fillId="39" borderId="26" xfId="0" applyFont="1" applyFill="1" applyBorder="1" applyAlignment="1">
      <alignment horizontal="center" vertical="center"/>
    </xf>
    <xf numFmtId="0" fontId="50" fillId="39" borderId="17" xfId="0" applyFont="1" applyFill="1" applyBorder="1" applyAlignment="1">
      <alignment horizontal="center" vertical="center"/>
    </xf>
    <xf numFmtId="0" fontId="50" fillId="39" borderId="29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0" fontId="9" fillId="39" borderId="68" xfId="0" applyFont="1" applyFill="1" applyBorder="1" applyAlignment="1">
      <alignment horizontal="center" vertical="center"/>
    </xf>
    <xf numFmtId="0" fontId="9" fillId="39" borderId="56" xfId="0" applyFont="1" applyFill="1" applyBorder="1" applyAlignment="1">
      <alignment horizontal="center" vertical="center"/>
    </xf>
    <xf numFmtId="0" fontId="9" fillId="39" borderId="69" xfId="0" applyFont="1" applyFill="1" applyBorder="1" applyAlignment="1">
      <alignment horizontal="center"/>
    </xf>
    <xf numFmtId="0" fontId="9" fillId="39" borderId="70" xfId="0" applyFont="1" applyFill="1" applyBorder="1" applyAlignment="1">
      <alignment horizontal="center"/>
    </xf>
    <xf numFmtId="0" fontId="9" fillId="39" borderId="71" xfId="0" applyFont="1" applyFill="1" applyBorder="1" applyAlignment="1">
      <alignment horizontal="center"/>
    </xf>
    <xf numFmtId="0" fontId="9" fillId="39" borderId="24" xfId="0" applyFont="1" applyFill="1" applyBorder="1" applyAlignment="1">
      <alignment horizontal="center"/>
    </xf>
    <xf numFmtId="0" fontId="9" fillId="39" borderId="37" xfId="0" applyFont="1" applyFill="1" applyBorder="1" applyAlignment="1">
      <alignment horizontal="center"/>
    </xf>
    <xf numFmtId="0" fontId="50" fillId="39" borderId="66" xfId="0" applyFont="1" applyFill="1" applyBorder="1" applyAlignment="1">
      <alignment horizontal="center" vertical="center"/>
    </xf>
    <xf numFmtId="0" fontId="50" fillId="39" borderId="16" xfId="0" applyFont="1" applyFill="1" applyBorder="1" applyAlignment="1">
      <alignment horizontal="center" vertical="center"/>
    </xf>
    <xf numFmtId="0" fontId="50" fillId="39" borderId="28" xfId="0" applyFont="1" applyFill="1" applyBorder="1" applyAlignment="1">
      <alignment horizontal="center" vertical="center"/>
    </xf>
    <xf numFmtId="0" fontId="50" fillId="39" borderId="72" xfId="0" applyFont="1" applyFill="1" applyBorder="1" applyAlignment="1">
      <alignment horizontal="center"/>
    </xf>
    <xf numFmtId="0" fontId="50" fillId="39" borderId="73" xfId="0" applyFont="1" applyFill="1" applyBorder="1" applyAlignment="1">
      <alignment horizontal="center"/>
    </xf>
    <xf numFmtId="0" fontId="50" fillId="39" borderId="39" xfId="0" applyFont="1" applyFill="1" applyBorder="1" applyAlignment="1">
      <alignment horizontal="center"/>
    </xf>
    <xf numFmtId="0" fontId="50" fillId="39" borderId="44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9" fillId="39" borderId="26" xfId="0" applyFont="1" applyFill="1" applyBorder="1" applyAlignment="1">
      <alignment horizontal="center"/>
    </xf>
    <xf numFmtId="0" fontId="50" fillId="39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0" fillId="39" borderId="27" xfId="0" applyFont="1" applyFill="1" applyBorder="1" applyAlignment="1">
      <alignment horizontal="center" vertical="center"/>
    </xf>
    <xf numFmtId="0" fontId="50" fillId="39" borderId="23" xfId="0" applyFont="1" applyFill="1" applyBorder="1" applyAlignment="1">
      <alignment horizontal="center" vertical="center"/>
    </xf>
    <xf numFmtId="0" fontId="50" fillId="39" borderId="24" xfId="0" applyFont="1" applyFill="1" applyBorder="1" applyAlignment="1">
      <alignment horizontal="center"/>
    </xf>
    <xf numFmtId="0" fontId="50" fillId="39" borderId="37" xfId="0" applyFont="1" applyFill="1" applyBorder="1" applyAlignment="1">
      <alignment horizontal="center"/>
    </xf>
    <xf numFmtId="0" fontId="9" fillId="39" borderId="66" xfId="0" applyFont="1" applyFill="1" applyBorder="1" applyAlignment="1">
      <alignment horizontal="center"/>
    </xf>
    <xf numFmtId="0" fontId="9" fillId="39" borderId="16" xfId="0" applyFont="1" applyFill="1" applyBorder="1" applyAlignment="1">
      <alignment horizontal="center"/>
    </xf>
    <xf numFmtId="0" fontId="9" fillId="39" borderId="26" xfId="0" applyFont="1" applyFill="1" applyBorder="1" applyAlignment="1">
      <alignment horizontal="center" wrapText="1"/>
    </xf>
    <xf numFmtId="0" fontId="9" fillId="39" borderId="17" xfId="0" applyFont="1" applyFill="1" applyBorder="1" applyAlignment="1">
      <alignment horizontal="center" wrapText="1"/>
    </xf>
    <xf numFmtId="0" fontId="9" fillId="36" borderId="66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50" fillId="36" borderId="74" xfId="0" applyFont="1" applyFill="1" applyBorder="1" applyAlignment="1">
      <alignment horizontal="center" vertical="center" wrapText="1"/>
    </xf>
    <xf numFmtId="0" fontId="50" fillId="36" borderId="33" xfId="0" applyFont="1" applyFill="1" applyBorder="1" applyAlignment="1">
      <alignment horizontal="center" vertical="center" wrapText="1"/>
    </xf>
    <xf numFmtId="0" fontId="50" fillId="41" borderId="15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 vertical="center"/>
    </xf>
    <xf numFmtId="0" fontId="9" fillId="36" borderId="33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/>
    </xf>
    <xf numFmtId="0" fontId="9" fillId="36" borderId="66" xfId="0" applyFont="1" applyFill="1" applyBorder="1" applyAlignment="1">
      <alignment horizontal="center" wrapText="1"/>
    </xf>
    <xf numFmtId="0" fontId="9" fillId="36" borderId="16" xfId="0" applyFont="1" applyFill="1" applyBorder="1" applyAlignment="1">
      <alignment horizontal="center" wrapText="1"/>
    </xf>
    <xf numFmtId="0" fontId="9" fillId="36" borderId="24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36" borderId="69" xfId="0" applyFont="1" applyFill="1" applyBorder="1" applyAlignment="1">
      <alignment horizontal="center" vertical="center" wrapText="1"/>
    </xf>
    <xf numFmtId="0" fontId="9" fillId="36" borderId="7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50" fillId="41" borderId="69" xfId="0" applyFont="1" applyFill="1" applyBorder="1" applyAlignment="1">
      <alignment horizontal="center" vertical="center" wrapText="1"/>
    </xf>
    <xf numFmtId="0" fontId="50" fillId="41" borderId="75" xfId="0" applyFont="1" applyFill="1" applyBorder="1" applyAlignment="1">
      <alignment horizontal="center" vertical="center" wrapText="1"/>
    </xf>
    <xf numFmtId="0" fontId="9" fillId="36" borderId="74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56" xfId="0" applyFont="1" applyFill="1" applyBorder="1" applyAlignment="1">
      <alignment horizontal="center" vertical="center" wrapText="1"/>
    </xf>
    <xf numFmtId="0" fontId="9" fillId="36" borderId="66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50" fillId="41" borderId="74" xfId="0" applyFont="1" applyFill="1" applyBorder="1" applyAlignment="1">
      <alignment horizontal="center" vertical="center" wrapText="1"/>
    </xf>
    <xf numFmtId="0" fontId="50" fillId="41" borderId="33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14" fillId="33" borderId="0" xfId="62" applyFont="1" applyFill="1" applyAlignment="1">
      <alignment horizontal="center" vertical="center"/>
      <protection/>
    </xf>
    <xf numFmtId="0" fontId="9" fillId="35" borderId="66" xfId="62" applyFont="1" applyFill="1" applyBorder="1" applyAlignment="1">
      <alignment horizontal="center" vertical="center"/>
      <protection/>
    </xf>
    <xf numFmtId="0" fontId="9" fillId="35" borderId="16" xfId="62" applyFont="1" applyFill="1" applyBorder="1" applyAlignment="1">
      <alignment horizontal="center" vertical="center"/>
      <protection/>
    </xf>
    <xf numFmtId="0" fontId="9" fillId="35" borderId="15" xfId="62" applyFont="1" applyFill="1" applyBorder="1" applyAlignment="1">
      <alignment horizontal="center"/>
      <protection/>
    </xf>
    <xf numFmtId="0" fontId="9" fillId="35" borderId="26" xfId="62" applyFont="1" applyFill="1" applyBorder="1" applyAlignment="1">
      <alignment horizontal="center" vertical="center"/>
      <protection/>
    </xf>
    <xf numFmtId="0" fontId="9" fillId="35" borderId="17" xfId="62" applyFont="1" applyFill="1" applyBorder="1" applyAlignment="1">
      <alignment horizontal="center" vertical="center"/>
      <protection/>
    </xf>
    <xf numFmtId="0" fontId="9" fillId="35" borderId="76" xfId="62" applyFont="1" applyFill="1" applyBorder="1" applyAlignment="1">
      <alignment horizontal="center" vertical="center"/>
      <protection/>
    </xf>
    <xf numFmtId="0" fontId="9" fillId="35" borderId="67" xfId="62" applyFont="1" applyFill="1" applyBorder="1" applyAlignment="1">
      <alignment horizontal="center" vertical="center"/>
      <protection/>
    </xf>
    <xf numFmtId="0" fontId="9" fillId="35" borderId="77" xfId="62" applyFont="1" applyFill="1" applyBorder="1" applyAlignment="1">
      <alignment horizontal="center"/>
      <protection/>
    </xf>
    <xf numFmtId="0" fontId="9" fillId="35" borderId="71" xfId="62" applyFont="1" applyFill="1" applyBorder="1" applyAlignment="1">
      <alignment horizontal="center"/>
      <protection/>
    </xf>
    <xf numFmtId="0" fontId="9" fillId="35" borderId="78" xfId="62" applyFont="1" applyFill="1" applyBorder="1" applyAlignment="1">
      <alignment horizontal="center"/>
      <protection/>
    </xf>
    <xf numFmtId="0" fontId="9" fillId="35" borderId="18" xfId="62" applyFont="1" applyFill="1" applyBorder="1" applyAlignment="1">
      <alignment horizontal="center"/>
      <protection/>
    </xf>
    <xf numFmtId="0" fontId="9" fillId="35" borderId="18" xfId="62" applyFont="1" applyFill="1" applyBorder="1" applyAlignment="1">
      <alignment horizontal="center" vertical="center"/>
      <protection/>
    </xf>
    <xf numFmtId="0" fontId="9" fillId="35" borderId="79" xfId="62" applyFont="1" applyFill="1" applyBorder="1" applyAlignment="1">
      <alignment horizontal="center" vertical="center"/>
      <protection/>
    </xf>
    <xf numFmtId="0" fontId="9" fillId="35" borderId="69" xfId="0" applyFont="1" applyFill="1" applyBorder="1" applyAlignment="1">
      <alignment horizontal="center" wrapText="1"/>
    </xf>
    <xf numFmtId="0" fontId="9" fillId="35" borderId="75" xfId="0" applyFont="1" applyFill="1" applyBorder="1" applyAlignment="1">
      <alignment horizontal="center" wrapText="1"/>
    </xf>
    <xf numFmtId="0" fontId="14" fillId="33" borderId="0" xfId="62" applyFont="1" applyFill="1" applyAlignment="1">
      <alignment horizontal="left" vertical="center"/>
      <protection/>
    </xf>
    <xf numFmtId="0" fontId="9" fillId="35" borderId="55" xfId="62" applyFont="1" applyFill="1" applyBorder="1" applyAlignment="1">
      <alignment horizontal="center" vertical="center"/>
      <protection/>
    </xf>
    <xf numFmtId="0" fontId="9" fillId="35" borderId="28" xfId="62" applyFont="1" applyFill="1" applyBorder="1" applyAlignment="1">
      <alignment horizontal="center" vertical="center"/>
      <protection/>
    </xf>
    <xf numFmtId="0" fontId="50" fillId="46" borderId="15" xfId="0" applyFont="1" applyFill="1" applyBorder="1" applyAlignment="1">
      <alignment horizontal="center" wrapText="1"/>
    </xf>
    <xf numFmtId="0" fontId="50" fillId="46" borderId="18" xfId="0" applyFont="1" applyFill="1" applyBorder="1" applyAlignment="1">
      <alignment horizontal="center" vertical="center"/>
    </xf>
    <xf numFmtId="0" fontId="50" fillId="46" borderId="46" xfId="0" applyFont="1" applyFill="1" applyBorder="1" applyAlignment="1">
      <alignment horizontal="center" vertical="center"/>
    </xf>
    <xf numFmtId="0" fontId="50" fillId="46" borderId="77" xfId="62" applyFont="1" applyFill="1" applyBorder="1" applyAlignment="1">
      <alignment horizontal="center" vertical="center"/>
      <protection/>
    </xf>
    <xf numFmtId="0" fontId="50" fillId="46" borderId="28" xfId="62" applyFont="1" applyFill="1" applyBorder="1" applyAlignment="1">
      <alignment horizontal="center" vertical="center"/>
      <protection/>
    </xf>
    <xf numFmtId="0" fontId="9" fillId="35" borderId="15" xfId="0" applyFont="1" applyFill="1" applyBorder="1" applyAlignment="1">
      <alignment horizontal="center"/>
    </xf>
    <xf numFmtId="0" fontId="9" fillId="47" borderId="66" xfId="0" applyFont="1" applyFill="1" applyBorder="1" applyAlignment="1">
      <alignment horizontal="center" vertical="center"/>
    </xf>
    <xf numFmtId="0" fontId="9" fillId="47" borderId="15" xfId="0" applyFont="1" applyFill="1" applyBorder="1" applyAlignment="1">
      <alignment horizontal="center" vertical="center"/>
    </xf>
    <xf numFmtId="0" fontId="9" fillId="47" borderId="26" xfId="0" applyFont="1" applyFill="1" applyBorder="1" applyAlignment="1">
      <alignment horizontal="center" vertical="center"/>
    </xf>
    <xf numFmtId="0" fontId="9" fillId="47" borderId="30" xfId="0" applyFont="1" applyFill="1" applyBorder="1" applyAlignment="1">
      <alignment horizontal="center" vertical="center"/>
    </xf>
    <xf numFmtId="0" fontId="50" fillId="47" borderId="21" xfId="0" applyFont="1" applyFill="1" applyBorder="1" applyAlignment="1">
      <alignment horizontal="center" vertical="center"/>
    </xf>
    <xf numFmtId="0" fontId="50" fillId="47" borderId="68" xfId="0" applyFont="1" applyFill="1" applyBorder="1" applyAlignment="1">
      <alignment horizontal="center" vertical="center"/>
    </xf>
    <xf numFmtId="0" fontId="50" fillId="47" borderId="57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9" fillId="47" borderId="17" xfId="0" applyFont="1" applyFill="1" applyBorder="1" applyAlignment="1">
      <alignment horizontal="center" vertical="center"/>
    </xf>
    <xf numFmtId="0" fontId="9" fillId="47" borderId="75" xfId="0" applyFont="1" applyFill="1" applyBorder="1" applyAlignment="1">
      <alignment horizontal="center"/>
    </xf>
    <xf numFmtId="0" fontId="9" fillId="47" borderId="15" xfId="0" applyFont="1" applyFill="1" applyBorder="1" applyAlignment="1">
      <alignment horizontal="center"/>
    </xf>
    <xf numFmtId="0" fontId="50" fillId="47" borderId="78" xfId="0" applyFont="1" applyFill="1" applyBorder="1" applyAlignment="1">
      <alignment horizontal="center" vertical="center"/>
    </xf>
    <xf numFmtId="0" fontId="50" fillId="47" borderId="80" xfId="0" applyFont="1" applyFill="1" applyBorder="1" applyAlignment="1">
      <alignment horizontal="center" vertical="center"/>
    </xf>
    <xf numFmtId="0" fontId="50" fillId="47" borderId="67" xfId="0" applyFont="1" applyFill="1" applyBorder="1" applyAlignment="1">
      <alignment horizontal="center" vertical="center"/>
    </xf>
    <xf numFmtId="0" fontId="50" fillId="47" borderId="46" xfId="0" applyFont="1" applyFill="1" applyBorder="1" applyAlignment="1">
      <alignment horizontal="center" vertical="center"/>
    </xf>
    <xf numFmtId="0" fontId="9" fillId="47" borderId="72" xfId="0" applyFont="1" applyFill="1" applyBorder="1" applyAlignment="1">
      <alignment horizontal="center"/>
    </xf>
    <xf numFmtId="0" fontId="9" fillId="47" borderId="73" xfId="0" applyFont="1" applyFill="1" applyBorder="1" applyAlignment="1">
      <alignment horizontal="center"/>
    </xf>
    <xf numFmtId="0" fontId="9" fillId="47" borderId="39" xfId="0" applyFont="1" applyFill="1" applyBorder="1" applyAlignment="1">
      <alignment horizontal="center"/>
    </xf>
    <xf numFmtId="0" fontId="9" fillId="47" borderId="44" xfId="0" applyFont="1" applyFill="1" applyBorder="1" applyAlignment="1">
      <alignment horizontal="center"/>
    </xf>
    <xf numFmtId="0" fontId="9" fillId="47" borderId="81" xfId="0" applyFont="1" applyFill="1" applyBorder="1" applyAlignment="1">
      <alignment horizontal="center"/>
    </xf>
    <xf numFmtId="0" fontId="9" fillId="47" borderId="82" xfId="0" applyFont="1" applyFill="1" applyBorder="1" applyAlignment="1">
      <alignment horizontal="center"/>
    </xf>
    <xf numFmtId="0" fontId="50" fillId="47" borderId="76" xfId="0" applyFont="1" applyFill="1" applyBorder="1" applyAlignment="1">
      <alignment horizontal="center" vertical="center"/>
    </xf>
    <xf numFmtId="0" fontId="50" fillId="47" borderId="77" xfId="0" applyFont="1" applyFill="1" applyBorder="1" applyAlignment="1">
      <alignment horizontal="center" wrapText="1"/>
    </xf>
    <xf numFmtId="0" fontId="50" fillId="47" borderId="75" xfId="0" applyFont="1" applyFill="1" applyBorder="1" applyAlignment="1">
      <alignment horizontal="center" wrapText="1"/>
    </xf>
    <xf numFmtId="0" fontId="50" fillId="47" borderId="69" xfId="0" applyFont="1" applyFill="1" applyBorder="1" applyAlignment="1">
      <alignment horizontal="center" wrapText="1"/>
    </xf>
    <xf numFmtId="0" fontId="50" fillId="47" borderId="83" xfId="0" applyFont="1" applyFill="1" applyBorder="1" applyAlignment="1">
      <alignment horizontal="center" wrapText="1"/>
    </xf>
    <xf numFmtId="0" fontId="50" fillId="47" borderId="84" xfId="0" applyFont="1" applyFill="1" applyBorder="1" applyAlignment="1">
      <alignment horizontal="center" vertical="center" wrapText="1"/>
    </xf>
    <xf numFmtId="0" fontId="50" fillId="47" borderId="79" xfId="0" applyFont="1" applyFill="1" applyBorder="1" applyAlignment="1">
      <alignment horizontal="center" vertical="center" wrapText="1"/>
    </xf>
    <xf numFmtId="0" fontId="50" fillId="47" borderId="85" xfId="0" applyFont="1" applyFill="1" applyBorder="1" applyAlignment="1">
      <alignment horizontal="center" wrapText="1"/>
    </xf>
    <xf numFmtId="0" fontId="50" fillId="47" borderId="26" xfId="0" applyFont="1" applyFill="1" applyBorder="1" applyAlignment="1">
      <alignment horizontal="center" vertical="center"/>
    </xf>
    <xf numFmtId="0" fontId="50" fillId="47" borderId="17" xfId="0" applyFont="1" applyFill="1" applyBorder="1" applyAlignment="1">
      <alignment horizontal="center" vertical="center"/>
    </xf>
    <xf numFmtId="0" fontId="50" fillId="47" borderId="73" xfId="0" applyFont="1" applyFill="1" applyBorder="1" applyAlignment="1">
      <alignment horizontal="center" vertical="center"/>
    </xf>
    <xf numFmtId="0" fontId="50" fillId="47" borderId="86" xfId="0" applyFont="1" applyFill="1" applyBorder="1" applyAlignment="1">
      <alignment horizontal="center" vertical="center"/>
    </xf>
    <xf numFmtId="0" fontId="50" fillId="47" borderId="44" xfId="0" applyFont="1" applyFill="1" applyBorder="1" applyAlignment="1">
      <alignment horizontal="center" vertical="center"/>
    </xf>
    <xf numFmtId="0" fontId="50" fillId="47" borderId="72" xfId="0" applyFont="1" applyFill="1" applyBorder="1" applyAlignment="1">
      <alignment horizontal="center" vertical="center"/>
    </xf>
    <xf numFmtId="0" fontId="50" fillId="47" borderId="39" xfId="0" applyFont="1" applyFill="1" applyBorder="1" applyAlignment="1">
      <alignment horizontal="center" vertical="center"/>
    </xf>
    <xf numFmtId="0" fontId="50" fillId="47" borderId="15" xfId="0" applyFont="1" applyFill="1" applyBorder="1" applyAlignment="1">
      <alignment horizontal="center" vertical="center" wrapText="1"/>
    </xf>
    <xf numFmtId="0" fontId="50" fillId="47" borderId="26" xfId="0" applyFont="1" applyFill="1" applyBorder="1" applyAlignment="1">
      <alignment horizontal="center" vertical="center" wrapText="1"/>
    </xf>
    <xf numFmtId="0" fontId="50" fillId="47" borderId="17" xfId="0" applyFont="1" applyFill="1" applyBorder="1" applyAlignment="1">
      <alignment horizontal="center" vertical="center" wrapText="1"/>
    </xf>
    <xf numFmtId="0" fontId="50" fillId="47" borderId="69" xfId="0" applyFont="1" applyFill="1" applyBorder="1" applyAlignment="1">
      <alignment horizontal="center" vertical="center" wrapText="1"/>
    </xf>
    <xf numFmtId="0" fontId="50" fillId="47" borderId="75" xfId="0" applyFont="1" applyFill="1" applyBorder="1" applyAlignment="1">
      <alignment horizontal="center" vertical="center" wrapText="1"/>
    </xf>
    <xf numFmtId="0" fontId="50" fillId="42" borderId="69" xfId="0" applyFont="1" applyFill="1" applyBorder="1" applyAlignment="1">
      <alignment horizontal="center" vertical="center"/>
    </xf>
    <xf numFmtId="0" fontId="50" fillId="42" borderId="75" xfId="0" applyFont="1" applyFill="1" applyBorder="1" applyAlignment="1">
      <alignment horizontal="center" vertical="center"/>
    </xf>
    <xf numFmtId="0" fontId="50" fillId="42" borderId="76" xfId="0" applyFont="1" applyFill="1" applyBorder="1" applyAlignment="1">
      <alignment horizontal="center" vertical="center"/>
    </xf>
    <xf numFmtId="0" fontId="50" fillId="42" borderId="67" xfId="0" applyFont="1" applyFill="1" applyBorder="1" applyAlignment="1">
      <alignment horizontal="center" vertical="center"/>
    </xf>
    <xf numFmtId="0" fontId="50" fillId="42" borderId="87" xfId="0" applyFont="1" applyFill="1" applyBorder="1" applyAlignment="1">
      <alignment horizontal="center" vertical="center"/>
    </xf>
    <xf numFmtId="0" fontId="50" fillId="42" borderId="77" xfId="0" applyFont="1" applyFill="1" applyBorder="1" applyAlignment="1">
      <alignment horizontal="center" vertical="center"/>
    </xf>
    <xf numFmtId="0" fontId="50" fillId="42" borderId="74" xfId="0" applyFont="1" applyFill="1" applyBorder="1" applyAlignment="1">
      <alignment horizontal="center" vertical="center"/>
    </xf>
    <xf numFmtId="0" fontId="50" fillId="42" borderId="33" xfId="0" applyFont="1" applyFill="1" applyBorder="1" applyAlignment="1">
      <alignment horizontal="center" vertical="center"/>
    </xf>
    <xf numFmtId="0" fontId="50" fillId="42" borderId="88" xfId="0" applyFont="1" applyFill="1" applyBorder="1" applyAlignment="1">
      <alignment horizontal="center" vertical="center"/>
    </xf>
    <xf numFmtId="0" fontId="50" fillId="42" borderId="45" xfId="0" applyFont="1" applyFill="1" applyBorder="1" applyAlignment="1">
      <alignment horizontal="center" vertical="center"/>
    </xf>
    <xf numFmtId="0" fontId="50" fillId="42" borderId="69" xfId="0" applyFont="1" applyFill="1" applyBorder="1" applyAlignment="1">
      <alignment horizontal="center" vertical="center" wrapText="1"/>
    </xf>
    <xf numFmtId="0" fontId="50" fillId="42" borderId="75" xfId="0" applyFont="1" applyFill="1" applyBorder="1" applyAlignment="1">
      <alignment horizontal="center" vertical="center" wrapText="1"/>
    </xf>
    <xf numFmtId="0" fontId="50" fillId="42" borderId="77" xfId="0" applyFont="1" applyFill="1" applyBorder="1" applyAlignment="1">
      <alignment horizontal="center" vertical="center" wrapText="1"/>
    </xf>
    <xf numFmtId="0" fontId="50" fillId="42" borderId="74" xfId="0" applyFont="1" applyFill="1" applyBorder="1" applyAlignment="1">
      <alignment horizontal="center" vertical="center" wrapText="1"/>
    </xf>
    <xf numFmtId="0" fontId="50" fillId="42" borderId="33" xfId="0" applyFont="1" applyFill="1" applyBorder="1" applyAlignment="1">
      <alignment horizontal="center" vertical="center" wrapText="1"/>
    </xf>
    <xf numFmtId="0" fontId="50" fillId="42" borderId="46" xfId="0" applyFont="1" applyFill="1" applyBorder="1" applyAlignment="1">
      <alignment horizontal="center" vertical="center"/>
    </xf>
    <xf numFmtId="0" fontId="50" fillId="42" borderId="69" xfId="0" applyFont="1" applyFill="1" applyBorder="1" applyAlignment="1">
      <alignment horizontal="center" wrapText="1"/>
    </xf>
    <xf numFmtId="0" fontId="50" fillId="42" borderId="75" xfId="0" applyFont="1" applyFill="1" applyBorder="1" applyAlignment="1">
      <alignment horizontal="center" wrapText="1"/>
    </xf>
    <xf numFmtId="0" fontId="50" fillId="42" borderId="72" xfId="0" applyFont="1" applyFill="1" applyBorder="1" applyAlignment="1">
      <alignment horizontal="center" vertical="center" wrapText="1"/>
    </xf>
    <xf numFmtId="0" fontId="50" fillId="42" borderId="73" xfId="0" applyFont="1" applyFill="1" applyBorder="1" applyAlignment="1">
      <alignment horizontal="center" vertical="center" wrapText="1"/>
    </xf>
    <xf numFmtId="0" fontId="50" fillId="42" borderId="39" xfId="0" applyFont="1" applyFill="1" applyBorder="1" applyAlignment="1">
      <alignment horizontal="center" vertical="center" wrapText="1"/>
    </xf>
    <xf numFmtId="0" fontId="50" fillId="42" borderId="44" xfId="0" applyFont="1" applyFill="1" applyBorder="1" applyAlignment="1">
      <alignment horizontal="center" vertical="center" wrapText="1"/>
    </xf>
    <xf numFmtId="0" fontId="50" fillId="42" borderId="58" xfId="0" applyFont="1" applyFill="1" applyBorder="1" applyAlignment="1">
      <alignment horizontal="center" vertical="center" wrapText="1"/>
    </xf>
    <xf numFmtId="0" fontId="50" fillId="42" borderId="10" xfId="0" applyFont="1" applyFill="1" applyBorder="1" applyAlignment="1">
      <alignment horizontal="center" vertical="center"/>
    </xf>
    <xf numFmtId="0" fontId="50" fillId="42" borderId="40" xfId="0" applyFont="1" applyFill="1" applyBorder="1" applyAlignment="1">
      <alignment horizontal="center" vertical="center"/>
    </xf>
    <xf numFmtId="0" fontId="50" fillId="42" borderId="81" xfId="0" applyFont="1" applyFill="1" applyBorder="1" applyAlignment="1">
      <alignment horizontal="center" vertical="center" wrapText="1"/>
    </xf>
    <xf numFmtId="0" fontId="50" fillId="42" borderId="82" xfId="0" applyFont="1" applyFill="1" applyBorder="1" applyAlignment="1">
      <alignment horizontal="center" vertical="center" wrapText="1"/>
    </xf>
    <xf numFmtId="0" fontId="15" fillId="34" borderId="75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5" fillId="34" borderId="69" xfId="0" applyFont="1" applyFill="1" applyBorder="1" applyAlignment="1">
      <alignment horizontal="center"/>
    </xf>
    <xf numFmtId="0" fontId="15" fillId="34" borderId="88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5" fillId="34" borderId="7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69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5" fillId="34" borderId="89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34" borderId="54" xfId="0" applyFont="1" applyFill="1" applyBorder="1" applyAlignment="1">
      <alignment horizontal="center"/>
    </xf>
    <xf numFmtId="0" fontId="15" fillId="34" borderId="70" xfId="0" applyFont="1" applyFill="1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23" fillId="34" borderId="15" xfId="0" applyFont="1" applyFill="1" applyBorder="1" applyAlignment="1">
      <alignment horizontal="center" wrapText="1"/>
    </xf>
    <xf numFmtId="0" fontId="23" fillId="34" borderId="69" xfId="0" applyFont="1" applyFill="1" applyBorder="1" applyAlignment="1">
      <alignment horizontal="center" wrapText="1"/>
    </xf>
    <xf numFmtId="0" fontId="23" fillId="34" borderId="76" xfId="0" applyFont="1" applyFill="1" applyBorder="1" applyAlignment="1">
      <alignment horizontal="center" vertical="center" wrapText="1"/>
    </xf>
    <xf numFmtId="0" fontId="23" fillId="34" borderId="46" xfId="0" applyFont="1" applyFill="1" applyBorder="1" applyAlignment="1">
      <alignment horizontal="center" vertical="center" wrapText="1"/>
    </xf>
    <xf numFmtId="0" fontId="23" fillId="34" borderId="75" xfId="0" applyFont="1" applyFill="1" applyBorder="1" applyAlignment="1">
      <alignment horizontal="center" wrapText="1"/>
    </xf>
    <xf numFmtId="0" fontId="23" fillId="34" borderId="88" xfId="0" applyFont="1" applyFill="1" applyBorder="1" applyAlignment="1">
      <alignment horizontal="center" wrapText="1"/>
    </xf>
    <xf numFmtId="0" fontId="23" fillId="34" borderId="45" xfId="0" applyFont="1" applyFill="1" applyBorder="1" applyAlignment="1">
      <alignment horizontal="center" wrapText="1"/>
    </xf>
    <xf numFmtId="0" fontId="23" fillId="34" borderId="15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 wrapText="1" shrinkToFit="1"/>
    </xf>
    <xf numFmtId="0" fontId="23" fillId="34" borderId="26" xfId="0" applyFont="1" applyFill="1" applyBorder="1" applyAlignment="1">
      <alignment horizontal="center" wrapText="1"/>
    </xf>
    <xf numFmtId="0" fontId="23" fillId="34" borderId="29" xfId="0" applyFont="1" applyFill="1" applyBorder="1" applyAlignment="1">
      <alignment horizontal="center" wrapText="1"/>
    </xf>
    <xf numFmtId="0" fontId="23" fillId="34" borderId="88" xfId="0" applyFont="1" applyFill="1" applyBorder="1" applyAlignment="1">
      <alignment horizontal="center"/>
    </xf>
    <xf numFmtId="0" fontId="23" fillId="34" borderId="45" xfId="0" applyFont="1" applyFill="1" applyBorder="1" applyAlignment="1">
      <alignment horizontal="center"/>
    </xf>
    <xf numFmtId="0" fontId="23" fillId="34" borderId="66" xfId="0" applyFont="1" applyFill="1" applyBorder="1" applyAlignment="1">
      <alignment horizontal="center"/>
    </xf>
    <xf numFmtId="0" fontId="15" fillId="37" borderId="71" xfId="0" applyFont="1" applyFill="1" applyBorder="1" applyAlignment="1">
      <alignment horizontal="center" vertical="center"/>
    </xf>
    <xf numFmtId="0" fontId="15" fillId="37" borderId="54" xfId="0" applyFont="1" applyFill="1" applyBorder="1" applyAlignment="1">
      <alignment horizontal="center" vertical="center"/>
    </xf>
    <xf numFmtId="0" fontId="23" fillId="43" borderId="76" xfId="0" applyFont="1" applyFill="1" applyBorder="1" applyAlignment="1">
      <alignment horizontal="center" vertical="center" wrapText="1"/>
    </xf>
    <xf numFmtId="0" fontId="23" fillId="43" borderId="46" xfId="0" applyFont="1" applyFill="1" applyBorder="1" applyAlignment="1">
      <alignment horizontal="center" vertical="center" wrapText="1"/>
    </xf>
    <xf numFmtId="0" fontId="15" fillId="43" borderId="66" xfId="0" applyFont="1" applyFill="1" applyBorder="1" applyAlignment="1">
      <alignment horizontal="center"/>
    </xf>
    <xf numFmtId="0" fontId="15" fillId="43" borderId="15" xfId="0" applyFont="1" applyFill="1" applyBorder="1" applyAlignment="1">
      <alignment horizontal="center"/>
    </xf>
    <xf numFmtId="0" fontId="15" fillId="43" borderId="70" xfId="0" applyFont="1" applyFill="1" applyBorder="1" applyAlignment="1">
      <alignment horizontal="center"/>
    </xf>
    <xf numFmtId="0" fontId="15" fillId="43" borderId="71" xfId="0" applyFont="1" applyFill="1" applyBorder="1" applyAlignment="1">
      <alignment horizontal="center"/>
    </xf>
    <xf numFmtId="0" fontId="15" fillId="43" borderId="77" xfId="0" applyFont="1" applyFill="1" applyBorder="1" applyAlignment="1">
      <alignment horizontal="center" vertical="center"/>
    </xf>
    <xf numFmtId="0" fontId="15" fillId="43" borderId="75" xfId="0" applyFont="1" applyFill="1" applyBorder="1" applyAlignment="1">
      <alignment horizontal="center" vertical="center"/>
    </xf>
    <xf numFmtId="0" fontId="15" fillId="43" borderId="69" xfId="0" applyFont="1" applyFill="1" applyBorder="1" applyAlignment="1">
      <alignment horizontal="center" vertical="center"/>
    </xf>
    <xf numFmtId="0" fontId="15" fillId="43" borderId="74" xfId="0" applyFont="1" applyFill="1" applyBorder="1" applyAlignment="1">
      <alignment horizontal="center" vertical="center"/>
    </xf>
    <xf numFmtId="0" fontId="15" fillId="43" borderId="48" xfId="0" applyFont="1" applyFill="1" applyBorder="1" applyAlignment="1">
      <alignment horizontal="center" vertical="center"/>
    </xf>
    <xf numFmtId="0" fontId="15" fillId="43" borderId="70" xfId="0" applyFont="1" applyFill="1" applyBorder="1" applyAlignment="1">
      <alignment horizontal="center" wrapText="1"/>
    </xf>
    <xf numFmtId="0" fontId="0" fillId="43" borderId="70" xfId="0" applyFill="1" applyBorder="1" applyAlignment="1">
      <alignment horizontal="center" wrapText="1"/>
    </xf>
    <xf numFmtId="0" fontId="15" fillId="43" borderId="88" xfId="0" applyFont="1" applyFill="1" applyBorder="1" applyAlignment="1">
      <alignment horizontal="center" vertical="center"/>
    </xf>
    <xf numFmtId="0" fontId="15" fillId="43" borderId="45" xfId="0" applyFont="1" applyFill="1" applyBorder="1" applyAlignment="1">
      <alignment horizontal="center" vertical="center"/>
    </xf>
    <xf numFmtId="0" fontId="15" fillId="43" borderId="89" xfId="0" applyFont="1" applyFill="1" applyBorder="1" applyAlignment="1">
      <alignment horizontal="center"/>
    </xf>
    <xf numFmtId="0" fontId="15" fillId="43" borderId="13" xfId="0" applyFont="1" applyFill="1" applyBorder="1" applyAlignment="1">
      <alignment horizontal="center"/>
    </xf>
    <xf numFmtId="0" fontId="15" fillId="43" borderId="14" xfId="0" applyFont="1" applyFill="1" applyBorder="1" applyAlignment="1">
      <alignment horizontal="center"/>
    </xf>
    <xf numFmtId="0" fontId="15" fillId="43" borderId="54" xfId="0" applyFont="1" applyFill="1" applyBorder="1" applyAlignment="1">
      <alignment horizontal="center"/>
    </xf>
    <xf numFmtId="0" fontId="23" fillId="43" borderId="15" xfId="0" applyFont="1" applyFill="1" applyBorder="1" applyAlignment="1">
      <alignment horizontal="center" wrapText="1" shrinkToFit="1"/>
    </xf>
    <xf numFmtId="0" fontId="23" fillId="43" borderId="69" xfId="0" applyFont="1" applyFill="1" applyBorder="1" applyAlignment="1">
      <alignment horizontal="center" wrapText="1" shrinkToFit="1"/>
    </xf>
    <xf numFmtId="0" fontId="23" fillId="43" borderId="88" xfId="0" applyFont="1" applyFill="1" applyBorder="1" applyAlignment="1">
      <alignment horizontal="center" wrapText="1"/>
    </xf>
    <xf numFmtId="0" fontId="23" fillId="43" borderId="45" xfId="0" applyFont="1" applyFill="1" applyBorder="1" applyAlignment="1">
      <alignment horizontal="center" wrapText="1"/>
    </xf>
    <xf numFmtId="0" fontId="23" fillId="43" borderId="15" xfId="0" applyFont="1" applyFill="1" applyBorder="1" applyAlignment="1">
      <alignment horizontal="center" wrapText="1"/>
    </xf>
    <xf numFmtId="0" fontId="23" fillId="43" borderId="75" xfId="0" applyFont="1" applyFill="1" applyBorder="1" applyAlignment="1">
      <alignment horizontal="center" wrapText="1"/>
    </xf>
    <xf numFmtId="0" fontId="23" fillId="43" borderId="69" xfId="0" applyFont="1" applyFill="1" applyBorder="1" applyAlignment="1">
      <alignment horizontal="center" wrapText="1"/>
    </xf>
    <xf numFmtId="0" fontId="23" fillId="37" borderId="69" xfId="0" applyFont="1" applyFill="1" applyBorder="1" applyAlignment="1">
      <alignment horizontal="center"/>
    </xf>
    <xf numFmtId="0" fontId="23" fillId="37" borderId="75" xfId="0" applyFont="1" applyFill="1" applyBorder="1" applyAlignment="1">
      <alignment horizontal="center"/>
    </xf>
    <xf numFmtId="0" fontId="23" fillId="37" borderId="26" xfId="0" applyFont="1" applyFill="1" applyBorder="1" applyAlignment="1">
      <alignment horizontal="center" wrapText="1"/>
    </xf>
    <xf numFmtId="0" fontId="23" fillId="37" borderId="17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5" fillId="44" borderId="88" xfId="0" applyFont="1" applyFill="1" applyBorder="1" applyAlignment="1">
      <alignment horizontal="center" vertical="center"/>
    </xf>
    <xf numFmtId="0" fontId="15" fillId="44" borderId="45" xfId="0" applyFont="1" applyFill="1" applyBorder="1" applyAlignment="1">
      <alignment horizontal="center" vertical="center"/>
    </xf>
    <xf numFmtId="0" fontId="15" fillId="44" borderId="75" xfId="0" applyFont="1" applyFill="1" applyBorder="1" applyAlignment="1">
      <alignment horizontal="center"/>
    </xf>
    <xf numFmtId="0" fontId="15" fillId="44" borderId="15" xfId="0" applyFont="1" applyFill="1" applyBorder="1" applyAlignment="1">
      <alignment horizontal="center"/>
    </xf>
    <xf numFmtId="0" fontId="15" fillId="44" borderId="15" xfId="0" applyFont="1" applyFill="1" applyBorder="1" applyAlignment="1">
      <alignment horizontal="center" vertical="center"/>
    </xf>
    <xf numFmtId="0" fontId="15" fillId="44" borderId="26" xfId="0" applyFont="1" applyFill="1" applyBorder="1" applyAlignment="1">
      <alignment horizontal="center" vertical="center"/>
    </xf>
    <xf numFmtId="0" fontId="15" fillId="44" borderId="71" xfId="0" applyFont="1" applyFill="1" applyBorder="1" applyAlignment="1">
      <alignment horizontal="center" vertical="center"/>
    </xf>
    <xf numFmtId="0" fontId="15" fillId="44" borderId="54" xfId="0" applyFont="1" applyFill="1" applyBorder="1" applyAlignment="1">
      <alignment horizontal="center" vertical="center"/>
    </xf>
    <xf numFmtId="0" fontId="15" fillId="44" borderId="75" xfId="0" applyFont="1" applyFill="1" applyBorder="1" applyAlignment="1">
      <alignment horizontal="center" vertical="center"/>
    </xf>
    <xf numFmtId="0" fontId="15" fillId="44" borderId="90" xfId="0" applyFont="1" applyFill="1" applyBorder="1" applyAlignment="1">
      <alignment horizontal="center" vertical="center" wrapText="1"/>
    </xf>
    <xf numFmtId="0" fontId="15" fillId="44" borderId="25" xfId="0" applyFont="1" applyFill="1" applyBorder="1" applyAlignment="1">
      <alignment horizontal="center" vertical="center" wrapText="1"/>
    </xf>
    <xf numFmtId="0" fontId="15" fillId="44" borderId="77" xfId="0" applyFont="1" applyFill="1" applyBorder="1" applyAlignment="1">
      <alignment horizontal="center" vertical="center"/>
    </xf>
    <xf numFmtId="0" fontId="15" fillId="44" borderId="91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23" fillId="44" borderId="76" xfId="0" applyFont="1" applyFill="1" applyBorder="1" applyAlignment="1">
      <alignment horizontal="center" vertical="center" wrapText="1"/>
    </xf>
    <xf numFmtId="0" fontId="23" fillId="44" borderId="46" xfId="0" applyFont="1" applyFill="1" applyBorder="1" applyAlignment="1">
      <alignment horizontal="center" vertical="center" wrapText="1"/>
    </xf>
    <xf numFmtId="0" fontId="23" fillId="44" borderId="15" xfId="0" applyFont="1" applyFill="1" applyBorder="1" applyAlignment="1">
      <alignment horizontal="center" wrapText="1" shrinkToFit="1"/>
    </xf>
    <xf numFmtId="0" fontId="23" fillId="44" borderId="15" xfId="58" applyFont="1" applyFill="1" applyBorder="1" applyAlignment="1">
      <alignment horizontal="center" wrapText="1" shrinkToFit="1"/>
      <protection/>
    </xf>
    <xf numFmtId="0" fontId="23" fillId="44" borderId="26" xfId="0" applyFont="1" applyFill="1" applyBorder="1" applyAlignment="1">
      <alignment horizontal="center" wrapText="1" shrinkToFit="1"/>
    </xf>
    <xf numFmtId="0" fontId="23" fillId="44" borderId="15" xfId="0" applyFont="1" applyFill="1" applyBorder="1" applyAlignment="1">
      <alignment horizontal="center" wrapText="1"/>
    </xf>
    <xf numFmtId="0" fontId="23" fillId="44" borderId="69" xfId="0" applyFont="1" applyFill="1" applyBorder="1" applyAlignment="1">
      <alignment horizontal="center" wrapText="1"/>
    </xf>
    <xf numFmtId="0" fontId="23" fillId="44" borderId="88" xfId="0" applyFont="1" applyFill="1" applyBorder="1" applyAlignment="1">
      <alignment horizontal="center" wrapText="1"/>
    </xf>
    <xf numFmtId="0" fontId="23" fillId="44" borderId="45" xfId="0" applyFont="1" applyFill="1" applyBorder="1" applyAlignment="1">
      <alignment horizontal="center" wrapText="1"/>
    </xf>
    <xf numFmtId="0" fontId="23" fillId="44" borderId="66" xfId="0" applyFont="1" applyFill="1" applyBorder="1" applyAlignment="1">
      <alignment horizontal="center" wrapText="1"/>
    </xf>
    <xf numFmtId="0" fontId="23" fillId="44" borderId="28" xfId="0" applyFont="1" applyFill="1" applyBorder="1" applyAlignment="1">
      <alignment horizontal="center" wrapText="1"/>
    </xf>
    <xf numFmtId="0" fontId="23" fillId="44" borderId="15" xfId="0" applyFont="1" applyFill="1" applyBorder="1" applyAlignment="1">
      <alignment horizontal="center"/>
    </xf>
    <xf numFmtId="0" fontId="23" fillId="44" borderId="26" xfId="0" applyFont="1" applyFill="1" applyBorder="1" applyAlignment="1">
      <alignment horizontal="center" wrapText="1"/>
    </xf>
    <xf numFmtId="0" fontId="23" fillId="44" borderId="71" xfId="0" applyFont="1" applyFill="1" applyBorder="1" applyAlignment="1">
      <alignment horizontal="center" wrapText="1"/>
    </xf>
    <xf numFmtId="0" fontId="23" fillId="44" borderId="54" xfId="0" applyFont="1" applyFill="1" applyBorder="1" applyAlignment="1">
      <alignment horizontal="center" wrapText="1"/>
    </xf>
    <xf numFmtId="0" fontId="23" fillId="44" borderId="69" xfId="0" applyFont="1" applyFill="1" applyBorder="1" applyAlignment="1">
      <alignment horizontal="center"/>
    </xf>
    <xf numFmtId="0" fontId="23" fillId="44" borderId="75" xfId="0" applyFont="1" applyFill="1" applyBorder="1" applyAlignment="1">
      <alignment horizontal="center"/>
    </xf>
    <xf numFmtId="0" fontId="23" fillId="44" borderId="88" xfId="0" applyFont="1" applyFill="1" applyBorder="1" applyAlignment="1">
      <alignment horizontal="center"/>
    </xf>
    <xf numFmtId="0" fontId="23" fillId="44" borderId="45" xfId="0" applyFont="1" applyFill="1" applyBorder="1" applyAlignment="1">
      <alignment horizontal="center"/>
    </xf>
    <xf numFmtId="0" fontId="15" fillId="16" borderId="88" xfId="0" applyFont="1" applyFill="1" applyBorder="1" applyAlignment="1">
      <alignment horizontal="center" vertical="center"/>
    </xf>
    <xf numFmtId="0" fontId="15" fillId="16" borderId="45" xfId="0" applyFont="1" applyFill="1" applyBorder="1" applyAlignment="1">
      <alignment horizontal="center" vertical="center"/>
    </xf>
    <xf numFmtId="0" fontId="15" fillId="16" borderId="75" xfId="0" applyFont="1" applyFill="1" applyBorder="1" applyAlignment="1">
      <alignment horizontal="center"/>
    </xf>
    <xf numFmtId="0" fontId="15" fillId="16" borderId="15" xfId="0" applyFont="1" applyFill="1" applyBorder="1" applyAlignment="1">
      <alignment horizontal="center"/>
    </xf>
    <xf numFmtId="0" fontId="15" fillId="16" borderId="15" xfId="0" applyFont="1" applyFill="1" applyBorder="1" applyAlignment="1">
      <alignment horizontal="center" vertical="center"/>
    </xf>
    <xf numFmtId="0" fontId="15" fillId="16" borderId="26" xfId="0" applyFont="1" applyFill="1" applyBorder="1" applyAlignment="1">
      <alignment horizontal="center" vertical="center"/>
    </xf>
    <xf numFmtId="0" fontId="15" fillId="16" borderId="71" xfId="0" applyFont="1" applyFill="1" applyBorder="1" applyAlignment="1">
      <alignment horizontal="center" vertical="center"/>
    </xf>
    <xf numFmtId="0" fontId="15" fillId="16" borderId="5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5" fillId="16" borderId="75" xfId="0" applyFont="1" applyFill="1" applyBorder="1" applyAlignment="1">
      <alignment horizontal="center" vertical="center"/>
    </xf>
    <xf numFmtId="0" fontId="15" fillId="16" borderId="90" xfId="0" applyFont="1" applyFill="1" applyBorder="1" applyAlignment="1">
      <alignment horizontal="center" vertical="center" wrapText="1"/>
    </xf>
    <xf numFmtId="0" fontId="15" fillId="16" borderId="25" xfId="0" applyFont="1" applyFill="1" applyBorder="1" applyAlignment="1">
      <alignment horizontal="center" vertical="center" wrapText="1"/>
    </xf>
    <xf numFmtId="0" fontId="15" fillId="16" borderId="77" xfId="0" applyFont="1" applyFill="1" applyBorder="1" applyAlignment="1">
      <alignment horizontal="center" vertical="center"/>
    </xf>
    <xf numFmtId="0" fontId="15" fillId="16" borderId="91" xfId="0" applyFont="1" applyFill="1" applyBorder="1" applyAlignment="1">
      <alignment horizontal="center" vertical="center"/>
    </xf>
    <xf numFmtId="0" fontId="23" fillId="16" borderId="15" xfId="0" applyFont="1" applyFill="1" applyBorder="1" applyAlignment="1">
      <alignment horizontal="center" wrapText="1"/>
    </xf>
    <xf numFmtId="0" fontId="23" fillId="16" borderId="26" xfId="0" applyFont="1" applyFill="1" applyBorder="1" applyAlignment="1">
      <alignment horizontal="center" wrapText="1"/>
    </xf>
    <xf numFmtId="0" fontId="23" fillId="16" borderId="76" xfId="0" applyFont="1" applyFill="1" applyBorder="1" applyAlignment="1">
      <alignment horizontal="center" vertical="center" wrapText="1"/>
    </xf>
    <xf numFmtId="0" fontId="23" fillId="16" borderId="46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/>
    </xf>
    <xf numFmtId="0" fontId="23" fillId="16" borderId="15" xfId="58" applyFont="1" applyFill="1" applyBorder="1" applyAlignment="1">
      <alignment horizontal="center" wrapText="1"/>
      <protection/>
    </xf>
    <xf numFmtId="0" fontId="23" fillId="16" borderId="69" xfId="0" applyFont="1" applyFill="1" applyBorder="1" applyAlignment="1">
      <alignment horizontal="center" wrapText="1"/>
    </xf>
    <xf numFmtId="0" fontId="23" fillId="16" borderId="88" xfId="0" applyFont="1" applyFill="1" applyBorder="1" applyAlignment="1">
      <alignment horizontal="center" wrapText="1"/>
    </xf>
    <xf numFmtId="0" fontId="23" fillId="16" borderId="45" xfId="0" applyFont="1" applyFill="1" applyBorder="1" applyAlignment="1">
      <alignment horizontal="center" wrapText="1"/>
    </xf>
    <xf numFmtId="0" fontId="23" fillId="16" borderId="66" xfId="0" applyFont="1" applyFill="1" applyBorder="1" applyAlignment="1">
      <alignment horizontal="center" wrapText="1"/>
    </xf>
    <xf numFmtId="0" fontId="23" fillId="16" borderId="28" xfId="0" applyFont="1" applyFill="1" applyBorder="1" applyAlignment="1">
      <alignment horizontal="center" wrapText="1"/>
    </xf>
    <xf numFmtId="0" fontId="23" fillId="16" borderId="71" xfId="0" applyFont="1" applyFill="1" applyBorder="1" applyAlignment="1">
      <alignment horizontal="center" wrapText="1"/>
    </xf>
    <xf numFmtId="0" fontId="23" fillId="16" borderId="54" xfId="0" applyFont="1" applyFill="1" applyBorder="1" applyAlignment="1">
      <alignment horizontal="center" wrapText="1"/>
    </xf>
    <xf numFmtId="0" fontId="23" fillId="16" borderId="15" xfId="0" applyFont="1" applyFill="1" applyBorder="1" applyAlignment="1">
      <alignment horizontal="center"/>
    </xf>
    <xf numFmtId="0" fontId="23" fillId="16" borderId="88" xfId="0" applyFont="1" applyFill="1" applyBorder="1" applyAlignment="1">
      <alignment horizontal="center"/>
    </xf>
    <xf numFmtId="0" fontId="23" fillId="16" borderId="45" xfId="0" applyFont="1" applyFill="1" applyBorder="1" applyAlignment="1">
      <alignment horizontal="center"/>
    </xf>
    <xf numFmtId="0" fontId="50" fillId="40" borderId="26" xfId="0" applyFont="1" applyFill="1" applyBorder="1" applyAlignment="1">
      <alignment horizontal="center" vertical="center"/>
    </xf>
    <xf numFmtId="0" fontId="50" fillId="40" borderId="17" xfId="0" applyFont="1" applyFill="1" applyBorder="1" applyAlignment="1">
      <alignment horizontal="center" vertical="center"/>
    </xf>
    <xf numFmtId="0" fontId="50" fillId="40" borderId="66" xfId="0" applyFont="1" applyFill="1" applyBorder="1" applyAlignment="1">
      <alignment horizontal="center" vertical="center"/>
    </xf>
    <xf numFmtId="0" fontId="50" fillId="40" borderId="16" xfId="0" applyFont="1" applyFill="1" applyBorder="1" applyAlignment="1">
      <alignment horizontal="center" vertical="center"/>
    </xf>
    <xf numFmtId="0" fontId="50" fillId="40" borderId="15" xfId="0" applyFont="1" applyFill="1" applyBorder="1" applyAlignment="1">
      <alignment horizontal="center" wrapText="1"/>
    </xf>
    <xf numFmtId="0" fontId="50" fillId="40" borderId="11" xfId="0" applyFont="1" applyFill="1" applyBorder="1" applyAlignment="1">
      <alignment horizontal="center" vertical="center"/>
    </xf>
    <xf numFmtId="0" fontId="50" fillId="40" borderId="15" xfId="0" applyFont="1" applyFill="1" applyBorder="1" applyAlignment="1">
      <alignment horizontal="center" vertical="center" wrapText="1"/>
    </xf>
    <xf numFmtId="0" fontId="50" fillId="40" borderId="26" xfId="0" applyFont="1" applyFill="1" applyBorder="1" applyAlignment="1">
      <alignment horizontal="center" vertical="center" wrapText="1"/>
    </xf>
    <xf numFmtId="0" fontId="50" fillId="40" borderId="17" xfId="0" applyFont="1" applyFill="1" applyBorder="1" applyAlignment="1">
      <alignment horizontal="center" vertical="center" wrapText="1"/>
    </xf>
    <xf numFmtId="0" fontId="50" fillId="40" borderId="11" xfId="0" applyFont="1" applyFill="1" applyBorder="1" applyAlignment="1">
      <alignment horizontal="center"/>
    </xf>
    <xf numFmtId="0" fontId="50" fillId="40" borderId="66" xfId="0" applyFont="1" applyFill="1" applyBorder="1" applyAlignment="1">
      <alignment horizontal="center" vertical="center" wrapText="1"/>
    </xf>
    <xf numFmtId="0" fontId="50" fillId="40" borderId="16" xfId="0" applyFont="1" applyFill="1" applyBorder="1" applyAlignment="1">
      <alignment horizontal="center" vertical="center" wrapText="1"/>
    </xf>
    <xf numFmtId="0" fontId="50" fillId="40" borderId="69" xfId="0" applyFont="1" applyFill="1" applyBorder="1" applyAlignment="1">
      <alignment horizontal="center" vertical="center" wrapText="1"/>
    </xf>
    <xf numFmtId="0" fontId="50" fillId="40" borderId="75" xfId="0" applyFont="1" applyFill="1" applyBorder="1" applyAlignment="1">
      <alignment horizontal="center" vertical="center" wrapText="1"/>
    </xf>
    <xf numFmtId="0" fontId="67" fillId="0" borderId="0" xfId="53" applyFont="1" applyAlignment="1" applyProtection="1">
      <alignment horizontal="left"/>
      <protection/>
    </xf>
    <xf numFmtId="0" fontId="68" fillId="0" borderId="0" xfId="0" applyFont="1" applyAlignment="1">
      <alignment/>
    </xf>
    <xf numFmtId="0" fontId="67" fillId="0" borderId="0" xfId="53" applyFont="1" applyAlignment="1" applyProtection="1">
      <alignment horizontal="left"/>
      <protection/>
    </xf>
    <xf numFmtId="0" fontId="69" fillId="0" borderId="0" xfId="0" applyFont="1" applyAlignment="1">
      <alignment/>
    </xf>
    <xf numFmtId="0" fontId="70" fillId="0" borderId="0" xfId="53" applyFont="1" applyAlignment="1" applyProtection="1">
      <alignment/>
      <protection/>
    </xf>
    <xf numFmtId="0" fontId="70" fillId="0" borderId="0" xfId="53" applyFont="1" applyAlignment="1" applyProtection="1">
      <alignment/>
      <protection/>
    </xf>
    <xf numFmtId="0" fontId="71" fillId="0" borderId="0" xfId="0" applyFont="1" applyAlignment="1">
      <alignment/>
    </xf>
    <xf numFmtId="0" fontId="70" fillId="0" borderId="0" xfId="53" applyFont="1" applyAlignment="1" applyProtection="1" quotePrefix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07-08 - Report for EDU - workforce diversity data - Training,Disc &amp; Grievance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Workforce Diversity Data 2010 submissio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127"/>
  <sheetViews>
    <sheetView tabSelected="1" zoomScalePageLayoutView="0" workbookViewId="0" topLeftCell="A1">
      <selection activeCell="J119" sqref="J119"/>
    </sheetView>
  </sheetViews>
  <sheetFormatPr defaultColWidth="9.140625" defaultRowHeight="12.75"/>
  <cols>
    <col min="1" max="1" width="12.140625" style="1" customWidth="1"/>
    <col min="2" max="2" width="15.140625" style="58" customWidth="1"/>
    <col min="3" max="3" width="9.140625" style="2" customWidth="1"/>
    <col min="4" max="9" width="9.140625" style="1" customWidth="1"/>
    <col min="10" max="10" width="47.57421875" style="1" customWidth="1"/>
    <col min="11" max="16384" width="9.140625" style="1" customWidth="1"/>
  </cols>
  <sheetData>
    <row r="1" spans="1:9" s="35" customFormat="1" ht="23.25">
      <c r="A1" s="33" t="s">
        <v>0</v>
      </c>
      <c r="B1" s="32"/>
      <c r="C1" s="32"/>
      <c r="D1" s="32"/>
      <c r="E1" s="32"/>
      <c r="F1" s="32"/>
      <c r="G1" s="32"/>
      <c r="H1" s="32"/>
      <c r="I1" s="34"/>
    </row>
    <row r="2" s="34" customFormat="1" ht="23.25"/>
    <row r="3" spans="1:9" s="35" customFormat="1" ht="23.25">
      <c r="A3" s="33" t="s">
        <v>244</v>
      </c>
      <c r="B3" s="32"/>
      <c r="C3" s="32"/>
      <c r="D3" s="32"/>
      <c r="E3" s="32"/>
      <c r="F3" s="32"/>
      <c r="G3" s="32"/>
      <c r="H3" s="32"/>
      <c r="I3" s="34"/>
    </row>
    <row r="4" s="2" customFormat="1" ht="18"/>
    <row r="5" spans="1:3" s="2" customFormat="1" ht="18" customHeight="1">
      <c r="A5" s="82" t="s">
        <v>1</v>
      </c>
      <c r="C5" s="36"/>
    </row>
    <row r="6" s="61" customFormat="1" ht="25.5" customHeight="1"/>
    <row r="7" spans="1:9" s="61" customFormat="1" ht="15.75">
      <c r="A7" s="80">
        <v>1</v>
      </c>
      <c r="B7" s="873" t="s">
        <v>21</v>
      </c>
      <c r="C7" s="873"/>
      <c r="D7" s="873"/>
      <c r="E7" s="873"/>
      <c r="F7" s="873"/>
      <c r="G7" s="873"/>
      <c r="H7" s="870"/>
      <c r="I7" s="870"/>
    </row>
    <row r="8" spans="1:9" s="61" customFormat="1" ht="15">
      <c r="A8" s="80"/>
      <c r="B8" s="870"/>
      <c r="C8" s="870"/>
      <c r="D8" s="870"/>
      <c r="E8" s="870"/>
      <c r="F8" s="870"/>
      <c r="G8" s="870"/>
      <c r="H8" s="870"/>
      <c r="I8" s="870"/>
    </row>
    <row r="9" spans="1:9" s="61" customFormat="1" ht="15.75">
      <c r="A9" s="80">
        <v>2</v>
      </c>
      <c r="B9" s="874" t="s">
        <v>22</v>
      </c>
      <c r="C9" s="874"/>
      <c r="D9" s="874"/>
      <c r="E9" s="874"/>
      <c r="F9" s="875"/>
      <c r="G9" s="875"/>
      <c r="H9" s="870"/>
      <c r="I9" s="870"/>
    </row>
    <row r="10" spans="1:9" s="61" customFormat="1" ht="15">
      <c r="A10" s="80"/>
      <c r="B10" s="870"/>
      <c r="C10" s="870"/>
      <c r="D10" s="870"/>
      <c r="E10" s="870"/>
      <c r="F10" s="870"/>
      <c r="G10" s="870"/>
      <c r="H10" s="870"/>
      <c r="I10" s="870"/>
    </row>
    <row r="11" spans="1:9" s="61" customFormat="1" ht="15.75">
      <c r="A11" s="80">
        <v>3</v>
      </c>
      <c r="B11" s="874" t="s">
        <v>23</v>
      </c>
      <c r="C11" s="874"/>
      <c r="D11" s="874"/>
      <c r="E11" s="874"/>
      <c r="F11" s="875"/>
      <c r="G11" s="875"/>
      <c r="H11" s="870"/>
      <c r="I11" s="870"/>
    </row>
    <row r="12" spans="1:9" s="61" customFormat="1" ht="15">
      <c r="A12" s="80"/>
      <c r="B12" s="870"/>
      <c r="C12" s="870"/>
      <c r="D12" s="870"/>
      <c r="E12" s="870"/>
      <c r="F12" s="870"/>
      <c r="G12" s="870"/>
      <c r="H12" s="870"/>
      <c r="I12" s="870"/>
    </row>
    <row r="13" spans="1:9" s="61" customFormat="1" ht="15.75">
      <c r="A13" s="80">
        <v>4</v>
      </c>
      <c r="B13" s="874" t="s">
        <v>301</v>
      </c>
      <c r="C13" s="874"/>
      <c r="D13" s="874"/>
      <c r="E13" s="874"/>
      <c r="F13" s="875"/>
      <c r="G13" s="875"/>
      <c r="H13" s="870"/>
      <c r="I13" s="870"/>
    </row>
    <row r="14" spans="1:9" s="61" customFormat="1" ht="15">
      <c r="A14" s="80"/>
      <c r="B14" s="870"/>
      <c r="C14" s="870"/>
      <c r="D14" s="870"/>
      <c r="E14" s="870"/>
      <c r="F14" s="870"/>
      <c r="G14" s="870"/>
      <c r="H14" s="870"/>
      <c r="I14" s="870"/>
    </row>
    <row r="15" spans="1:9" s="61" customFormat="1" ht="15.75">
      <c r="A15" s="80">
        <v>5</v>
      </c>
      <c r="B15" s="873" t="s">
        <v>47</v>
      </c>
      <c r="C15" s="873"/>
      <c r="D15" s="873"/>
      <c r="E15" s="873"/>
      <c r="F15" s="873"/>
      <c r="G15" s="873"/>
      <c r="H15" s="873"/>
      <c r="I15" s="870"/>
    </row>
    <row r="16" spans="1:9" s="61" customFormat="1" ht="15">
      <c r="A16" s="80"/>
      <c r="B16" s="870"/>
      <c r="C16" s="870"/>
      <c r="D16" s="870"/>
      <c r="E16" s="870"/>
      <c r="F16" s="870"/>
      <c r="G16" s="870"/>
      <c r="H16" s="870"/>
      <c r="I16" s="870"/>
    </row>
    <row r="17" spans="1:9" s="61" customFormat="1" ht="15.75">
      <c r="A17" s="80">
        <v>6</v>
      </c>
      <c r="B17" s="874" t="s">
        <v>48</v>
      </c>
      <c r="C17" s="874"/>
      <c r="D17" s="874"/>
      <c r="E17" s="874"/>
      <c r="F17" s="875"/>
      <c r="G17" s="875"/>
      <c r="H17" s="875"/>
      <c r="I17" s="870"/>
    </row>
    <row r="18" spans="1:9" s="61" customFormat="1" ht="15">
      <c r="A18" s="80"/>
      <c r="B18" s="871"/>
      <c r="C18" s="871"/>
      <c r="D18" s="871"/>
      <c r="E18" s="871"/>
      <c r="F18" s="871"/>
      <c r="G18" s="871"/>
      <c r="H18" s="871"/>
      <c r="I18" s="870"/>
    </row>
    <row r="19" spans="1:9" s="61" customFormat="1" ht="15.75">
      <c r="A19" s="80">
        <v>7</v>
      </c>
      <c r="B19" s="874" t="s">
        <v>24</v>
      </c>
      <c r="C19" s="874"/>
      <c r="D19" s="874"/>
      <c r="E19" s="874"/>
      <c r="F19" s="875"/>
      <c r="G19" s="871"/>
      <c r="H19" s="871"/>
      <c r="I19" s="870"/>
    </row>
    <row r="20" spans="1:9" s="61" customFormat="1" ht="15">
      <c r="A20" s="80"/>
      <c r="B20" s="871"/>
      <c r="C20" s="871"/>
      <c r="D20" s="871"/>
      <c r="E20" s="871"/>
      <c r="F20" s="871"/>
      <c r="G20" s="871"/>
      <c r="H20" s="871"/>
      <c r="I20" s="870"/>
    </row>
    <row r="21" spans="1:9" s="61" customFormat="1" ht="15.75">
      <c r="A21" s="80">
        <v>8</v>
      </c>
      <c r="B21" s="874" t="s">
        <v>25</v>
      </c>
      <c r="C21" s="874"/>
      <c r="D21" s="874"/>
      <c r="E21" s="874"/>
      <c r="F21" s="875"/>
      <c r="G21" s="871"/>
      <c r="H21" s="871"/>
      <c r="I21" s="870"/>
    </row>
    <row r="22" spans="1:9" s="61" customFormat="1" ht="15">
      <c r="A22" s="80"/>
      <c r="B22" s="871"/>
      <c r="C22" s="871"/>
      <c r="D22" s="871"/>
      <c r="E22" s="871"/>
      <c r="F22" s="871"/>
      <c r="G22" s="871"/>
      <c r="H22" s="871"/>
      <c r="I22" s="870"/>
    </row>
    <row r="23" spans="1:9" s="61" customFormat="1" ht="15.75">
      <c r="A23" s="80">
        <v>9</v>
      </c>
      <c r="B23" s="874" t="s">
        <v>26</v>
      </c>
      <c r="C23" s="874"/>
      <c r="D23" s="874"/>
      <c r="E23" s="874"/>
      <c r="F23" s="874"/>
      <c r="G23" s="871"/>
      <c r="H23" s="871"/>
      <c r="I23" s="870"/>
    </row>
    <row r="24" spans="1:9" s="61" customFormat="1" ht="15">
      <c r="A24" s="80"/>
      <c r="B24" s="871"/>
      <c r="C24" s="871"/>
      <c r="D24" s="871"/>
      <c r="E24" s="871"/>
      <c r="F24" s="871"/>
      <c r="G24" s="871"/>
      <c r="H24" s="871"/>
      <c r="I24" s="870"/>
    </row>
    <row r="25" spans="1:9" s="61" customFormat="1" ht="15.75">
      <c r="A25" s="80">
        <v>10</v>
      </c>
      <c r="B25" s="874" t="s">
        <v>300</v>
      </c>
      <c r="C25" s="874"/>
      <c r="D25" s="874"/>
      <c r="E25" s="876"/>
      <c r="F25" s="874"/>
      <c r="G25" s="871"/>
      <c r="H25" s="871"/>
      <c r="I25" s="870"/>
    </row>
    <row r="26" spans="1:9" s="61" customFormat="1" ht="15">
      <c r="A26" s="80"/>
      <c r="B26" s="871"/>
      <c r="C26" s="871"/>
      <c r="D26" s="871"/>
      <c r="E26" s="871"/>
      <c r="F26" s="871"/>
      <c r="G26" s="871"/>
      <c r="H26" s="871"/>
      <c r="I26" s="870"/>
    </row>
    <row r="27" spans="1:9" s="61" customFormat="1" ht="15.75">
      <c r="A27" s="80">
        <v>11</v>
      </c>
      <c r="B27" s="874" t="s">
        <v>98</v>
      </c>
      <c r="C27" s="874"/>
      <c r="D27" s="874"/>
      <c r="E27" s="874"/>
      <c r="F27" s="874"/>
      <c r="G27" s="871"/>
      <c r="H27" s="871"/>
      <c r="I27" s="870"/>
    </row>
    <row r="28" spans="1:9" s="61" customFormat="1" ht="15">
      <c r="A28" s="80"/>
      <c r="B28" s="871"/>
      <c r="C28" s="871"/>
      <c r="D28" s="871"/>
      <c r="E28" s="871"/>
      <c r="F28" s="871"/>
      <c r="G28" s="871"/>
      <c r="H28" s="871"/>
      <c r="I28" s="870"/>
    </row>
    <row r="29" spans="1:9" s="61" customFormat="1" ht="15.75">
      <c r="A29" s="80">
        <v>12</v>
      </c>
      <c r="B29" s="874" t="s">
        <v>99</v>
      </c>
      <c r="C29" s="874"/>
      <c r="D29" s="874"/>
      <c r="E29" s="874"/>
      <c r="F29" s="874"/>
      <c r="G29" s="871"/>
      <c r="H29" s="871"/>
      <c r="I29" s="870"/>
    </row>
    <row r="30" spans="1:9" s="61" customFormat="1" ht="15">
      <c r="A30" s="80"/>
      <c r="B30" s="871"/>
      <c r="C30" s="871"/>
      <c r="D30" s="871"/>
      <c r="E30" s="871"/>
      <c r="F30" s="871"/>
      <c r="G30" s="871"/>
      <c r="H30" s="871"/>
      <c r="I30" s="870"/>
    </row>
    <row r="31" spans="1:9" s="61" customFormat="1" ht="19.5" customHeight="1">
      <c r="A31" s="80">
        <v>13</v>
      </c>
      <c r="B31" s="873" t="s">
        <v>27</v>
      </c>
      <c r="C31" s="873"/>
      <c r="D31" s="873"/>
      <c r="E31" s="873"/>
      <c r="F31" s="873"/>
      <c r="G31" s="873"/>
      <c r="H31" s="873"/>
      <c r="I31" s="873"/>
    </row>
    <row r="32" spans="1:9" s="61" customFormat="1" ht="19.5" customHeight="1">
      <c r="A32" s="80"/>
      <c r="B32" s="870"/>
      <c r="C32" s="870"/>
      <c r="D32" s="870"/>
      <c r="E32" s="870"/>
      <c r="F32" s="870"/>
      <c r="G32" s="870"/>
      <c r="H32" s="870"/>
      <c r="I32" s="870"/>
    </row>
    <row r="33" spans="1:9" s="61" customFormat="1" ht="19.5" customHeight="1">
      <c r="A33" s="80">
        <v>14</v>
      </c>
      <c r="B33" s="873" t="s">
        <v>28</v>
      </c>
      <c r="C33" s="873"/>
      <c r="D33" s="873"/>
      <c r="E33" s="873"/>
      <c r="F33" s="873"/>
      <c r="G33" s="873"/>
      <c r="H33" s="873"/>
      <c r="I33" s="873"/>
    </row>
    <row r="34" spans="1:9" s="61" customFormat="1" ht="19.5" customHeight="1">
      <c r="A34" s="80"/>
      <c r="B34" s="870"/>
      <c r="C34" s="870"/>
      <c r="D34" s="870"/>
      <c r="E34" s="870"/>
      <c r="F34" s="870"/>
      <c r="G34" s="870"/>
      <c r="H34" s="870"/>
      <c r="I34" s="870"/>
    </row>
    <row r="35" spans="1:9" s="61" customFormat="1" ht="19.5" customHeight="1">
      <c r="A35" s="81">
        <v>15</v>
      </c>
      <c r="B35" s="873" t="s">
        <v>44</v>
      </c>
      <c r="C35" s="873"/>
      <c r="D35" s="873"/>
      <c r="E35" s="873"/>
      <c r="F35" s="873"/>
      <c r="G35" s="873"/>
      <c r="H35" s="873"/>
      <c r="I35" s="873"/>
    </row>
    <row r="36" spans="1:9" s="61" customFormat="1" ht="19.5" customHeight="1">
      <c r="A36" s="80"/>
      <c r="B36" s="871"/>
      <c r="C36" s="871"/>
      <c r="D36" s="871"/>
      <c r="E36" s="871"/>
      <c r="F36" s="871"/>
      <c r="G36" s="871"/>
      <c r="H36" s="871"/>
      <c r="I36" s="871"/>
    </row>
    <row r="37" spans="1:9" s="61" customFormat="1" ht="19.5" customHeight="1">
      <c r="A37" s="80">
        <v>16</v>
      </c>
      <c r="B37" s="873" t="s">
        <v>302</v>
      </c>
      <c r="C37" s="873"/>
      <c r="D37" s="873"/>
      <c r="E37" s="873"/>
      <c r="F37" s="873"/>
      <c r="G37" s="873"/>
      <c r="H37" s="873"/>
      <c r="I37" s="873"/>
    </row>
    <row r="38" spans="1:9" s="61" customFormat="1" ht="19.5" customHeight="1">
      <c r="A38" s="80"/>
      <c r="B38" s="871"/>
      <c r="C38" s="871"/>
      <c r="D38" s="871"/>
      <c r="E38" s="871"/>
      <c r="F38" s="871"/>
      <c r="G38" s="871"/>
      <c r="H38" s="871"/>
      <c r="I38" s="871"/>
    </row>
    <row r="39" spans="1:9" s="61" customFormat="1" ht="19.5" customHeight="1">
      <c r="A39" s="80">
        <v>17</v>
      </c>
      <c r="B39" s="873" t="s">
        <v>49</v>
      </c>
      <c r="C39" s="873"/>
      <c r="D39" s="873"/>
      <c r="E39" s="873"/>
      <c r="F39" s="873"/>
      <c r="G39" s="873"/>
      <c r="H39" s="873"/>
      <c r="I39" s="873"/>
    </row>
    <row r="40" spans="1:9" s="61" customFormat="1" ht="19.5" customHeight="1">
      <c r="A40" s="80"/>
      <c r="B40" s="871"/>
      <c r="C40" s="871"/>
      <c r="D40" s="871"/>
      <c r="E40" s="871"/>
      <c r="F40" s="871"/>
      <c r="G40" s="871"/>
      <c r="H40" s="871"/>
      <c r="I40" s="871"/>
    </row>
    <row r="41" spans="1:9" s="61" customFormat="1" ht="19.5" customHeight="1">
      <c r="A41" s="80">
        <v>18</v>
      </c>
      <c r="B41" s="873" t="s">
        <v>50</v>
      </c>
      <c r="C41" s="873"/>
      <c r="D41" s="873"/>
      <c r="E41" s="873"/>
      <c r="F41" s="873"/>
      <c r="G41" s="873"/>
      <c r="H41" s="873"/>
      <c r="I41" s="873"/>
    </row>
    <row r="42" spans="1:9" s="61" customFormat="1" ht="19.5" customHeight="1">
      <c r="A42" s="80"/>
      <c r="B42" s="870"/>
      <c r="C42" s="870"/>
      <c r="D42" s="870"/>
      <c r="E42" s="870"/>
      <c r="F42" s="870"/>
      <c r="G42" s="870"/>
      <c r="H42" s="870"/>
      <c r="I42" s="870"/>
    </row>
    <row r="43" spans="1:9" s="61" customFormat="1" ht="19.5" customHeight="1">
      <c r="A43" s="80">
        <v>19</v>
      </c>
      <c r="B43" s="873" t="s">
        <v>29</v>
      </c>
      <c r="C43" s="873"/>
      <c r="D43" s="873"/>
      <c r="E43" s="873"/>
      <c r="F43" s="873"/>
      <c r="G43" s="873"/>
      <c r="H43" s="873"/>
      <c r="I43" s="873"/>
    </row>
    <row r="44" spans="1:9" s="61" customFormat="1" ht="19.5" customHeight="1">
      <c r="A44" s="80"/>
      <c r="B44" s="870"/>
      <c r="C44" s="870"/>
      <c r="D44" s="870"/>
      <c r="E44" s="870"/>
      <c r="F44" s="870"/>
      <c r="G44" s="870"/>
      <c r="H44" s="870"/>
      <c r="I44" s="870"/>
    </row>
    <row r="45" spans="1:9" s="61" customFormat="1" ht="19.5" customHeight="1">
      <c r="A45" s="80">
        <v>20</v>
      </c>
      <c r="B45" s="873" t="s">
        <v>30</v>
      </c>
      <c r="C45" s="873"/>
      <c r="D45" s="873"/>
      <c r="E45" s="873"/>
      <c r="F45" s="873"/>
      <c r="G45" s="873"/>
      <c r="H45" s="873"/>
      <c r="I45" s="873"/>
    </row>
    <row r="46" spans="1:9" s="61" customFormat="1" ht="19.5" customHeight="1">
      <c r="A46" s="80"/>
      <c r="B46" s="870"/>
      <c r="C46" s="870"/>
      <c r="D46" s="870"/>
      <c r="E46" s="870"/>
      <c r="F46" s="870"/>
      <c r="G46" s="870"/>
      <c r="H46" s="870"/>
      <c r="I46" s="870"/>
    </row>
    <row r="47" spans="1:9" s="61" customFormat="1" ht="19.5" customHeight="1">
      <c r="A47" s="80">
        <v>21</v>
      </c>
      <c r="B47" s="873" t="s">
        <v>31</v>
      </c>
      <c r="C47" s="873"/>
      <c r="D47" s="873"/>
      <c r="E47" s="873"/>
      <c r="F47" s="873"/>
      <c r="G47" s="873"/>
      <c r="H47" s="873"/>
      <c r="I47" s="873"/>
    </row>
    <row r="48" spans="1:9" s="61" customFormat="1" ht="19.5" customHeight="1">
      <c r="A48" s="80"/>
      <c r="B48" s="870"/>
      <c r="C48" s="870"/>
      <c r="D48" s="870"/>
      <c r="E48" s="870"/>
      <c r="F48" s="870"/>
      <c r="G48" s="870"/>
      <c r="H48" s="870"/>
      <c r="I48" s="870"/>
    </row>
    <row r="49" spans="1:9" s="61" customFormat="1" ht="19.5" customHeight="1">
      <c r="A49" s="80">
        <v>22</v>
      </c>
      <c r="B49" s="873" t="s">
        <v>303</v>
      </c>
      <c r="C49" s="873"/>
      <c r="D49" s="873"/>
      <c r="E49" s="873"/>
      <c r="F49" s="873"/>
      <c r="G49" s="873"/>
      <c r="H49" s="873"/>
      <c r="I49" s="873"/>
    </row>
    <row r="50" spans="1:9" s="61" customFormat="1" ht="19.5" customHeight="1">
      <c r="A50" s="80"/>
      <c r="B50" s="870"/>
      <c r="C50" s="870"/>
      <c r="D50" s="870"/>
      <c r="E50" s="870"/>
      <c r="F50" s="870"/>
      <c r="G50" s="870"/>
      <c r="H50" s="870"/>
      <c r="I50" s="870"/>
    </row>
    <row r="51" spans="1:9" s="61" customFormat="1" ht="19.5" customHeight="1">
      <c r="A51" s="80">
        <v>23</v>
      </c>
      <c r="B51" s="873" t="s">
        <v>100</v>
      </c>
      <c r="C51" s="873"/>
      <c r="D51" s="873"/>
      <c r="E51" s="873"/>
      <c r="F51" s="873"/>
      <c r="G51" s="873"/>
      <c r="H51" s="873"/>
      <c r="I51" s="873"/>
    </row>
    <row r="52" spans="1:9" s="61" customFormat="1" ht="19.5" customHeight="1">
      <c r="A52" s="80"/>
      <c r="B52" s="870"/>
      <c r="C52" s="870"/>
      <c r="D52" s="870"/>
      <c r="E52" s="870"/>
      <c r="F52" s="870"/>
      <c r="G52" s="870"/>
      <c r="H52" s="870"/>
      <c r="I52" s="870"/>
    </row>
    <row r="53" spans="1:9" s="61" customFormat="1" ht="19.5" customHeight="1">
      <c r="A53" s="80">
        <v>24</v>
      </c>
      <c r="B53" s="873" t="s">
        <v>101</v>
      </c>
      <c r="C53" s="873"/>
      <c r="D53" s="873"/>
      <c r="E53" s="873"/>
      <c r="F53" s="873"/>
      <c r="G53" s="873"/>
      <c r="H53" s="873"/>
      <c r="I53" s="873"/>
    </row>
    <row r="54" spans="1:9" s="61" customFormat="1" ht="19.5" customHeight="1">
      <c r="A54" s="80"/>
      <c r="B54" s="871"/>
      <c r="C54" s="871"/>
      <c r="D54" s="871"/>
      <c r="E54" s="871"/>
      <c r="F54" s="871"/>
      <c r="G54" s="871"/>
      <c r="H54" s="871"/>
      <c r="I54" s="871"/>
    </row>
    <row r="55" spans="1:9" s="61" customFormat="1" ht="19.5" customHeight="1">
      <c r="A55" s="80">
        <v>25</v>
      </c>
      <c r="B55" s="873" t="s">
        <v>32</v>
      </c>
      <c r="C55" s="873"/>
      <c r="D55" s="873"/>
      <c r="E55" s="873"/>
      <c r="F55" s="873"/>
      <c r="G55" s="873"/>
      <c r="H55" s="873"/>
      <c r="I55" s="873"/>
    </row>
    <row r="56" spans="1:9" s="61" customFormat="1" ht="19.5" customHeight="1">
      <c r="A56" s="80"/>
      <c r="B56" s="870"/>
      <c r="C56" s="870"/>
      <c r="D56" s="870"/>
      <c r="E56" s="870"/>
      <c r="F56" s="870"/>
      <c r="G56" s="870"/>
      <c r="H56" s="870"/>
      <c r="I56" s="870"/>
    </row>
    <row r="57" spans="1:9" s="61" customFormat="1" ht="19.5" customHeight="1">
      <c r="A57" s="80">
        <v>26</v>
      </c>
      <c r="B57" s="873" t="s">
        <v>33</v>
      </c>
      <c r="C57" s="873"/>
      <c r="D57" s="873"/>
      <c r="E57" s="873"/>
      <c r="F57" s="873"/>
      <c r="G57" s="873"/>
      <c r="H57" s="873"/>
      <c r="I57" s="873"/>
    </row>
    <row r="58" spans="1:9" s="61" customFormat="1" ht="19.5" customHeight="1">
      <c r="A58" s="80"/>
      <c r="B58" s="870"/>
      <c r="C58" s="870"/>
      <c r="D58" s="870"/>
      <c r="E58" s="870"/>
      <c r="F58" s="870"/>
      <c r="G58" s="870"/>
      <c r="H58" s="870"/>
      <c r="I58" s="870"/>
    </row>
    <row r="59" spans="1:9" s="61" customFormat="1" ht="19.5" customHeight="1">
      <c r="A59" s="80">
        <v>27</v>
      </c>
      <c r="B59" s="873" t="s">
        <v>34</v>
      </c>
      <c r="C59" s="873"/>
      <c r="D59" s="873"/>
      <c r="E59" s="873"/>
      <c r="F59" s="873"/>
      <c r="G59" s="873"/>
      <c r="H59" s="873"/>
      <c r="I59" s="873"/>
    </row>
    <row r="60" spans="1:9" s="61" customFormat="1" ht="15">
      <c r="A60" s="80"/>
      <c r="B60" s="870"/>
      <c r="C60" s="870"/>
      <c r="D60" s="870"/>
      <c r="E60" s="870"/>
      <c r="F60" s="870"/>
      <c r="G60" s="870"/>
      <c r="H60" s="870"/>
      <c r="I60" s="870"/>
    </row>
    <row r="61" spans="1:9" s="61" customFormat="1" ht="19.5" customHeight="1">
      <c r="A61" s="80">
        <v>28</v>
      </c>
      <c r="B61" s="873" t="s">
        <v>304</v>
      </c>
      <c r="C61" s="873"/>
      <c r="D61" s="873"/>
      <c r="E61" s="873"/>
      <c r="F61" s="873"/>
      <c r="G61" s="873"/>
      <c r="H61" s="873"/>
      <c r="I61" s="873"/>
    </row>
    <row r="62" spans="1:9" s="61" customFormat="1" ht="19.5" customHeight="1">
      <c r="A62" s="80"/>
      <c r="B62" s="870"/>
      <c r="C62" s="870"/>
      <c r="D62" s="870"/>
      <c r="E62" s="870"/>
      <c r="F62" s="870"/>
      <c r="G62" s="870"/>
      <c r="H62" s="870"/>
      <c r="I62" s="870"/>
    </row>
    <row r="63" spans="1:9" s="61" customFormat="1" ht="19.5" customHeight="1">
      <c r="A63" s="80">
        <v>29</v>
      </c>
      <c r="B63" s="873" t="s">
        <v>102</v>
      </c>
      <c r="C63" s="873"/>
      <c r="D63" s="873"/>
      <c r="E63" s="873"/>
      <c r="F63" s="873"/>
      <c r="G63" s="873"/>
      <c r="H63" s="873"/>
      <c r="I63" s="873"/>
    </row>
    <row r="64" spans="1:9" s="61" customFormat="1" ht="19.5" customHeight="1">
      <c r="A64" s="80"/>
      <c r="B64" s="870"/>
      <c r="C64" s="870"/>
      <c r="D64" s="870"/>
      <c r="E64" s="870"/>
      <c r="F64" s="870"/>
      <c r="G64" s="870"/>
      <c r="H64" s="870"/>
      <c r="I64" s="870"/>
    </row>
    <row r="65" spans="1:9" s="61" customFormat="1" ht="19.5" customHeight="1">
      <c r="A65" s="80">
        <v>30</v>
      </c>
      <c r="B65" s="873" t="s">
        <v>103</v>
      </c>
      <c r="C65" s="873"/>
      <c r="D65" s="873"/>
      <c r="E65" s="873"/>
      <c r="F65" s="873"/>
      <c r="G65" s="873"/>
      <c r="H65" s="873"/>
      <c r="I65" s="873"/>
    </row>
    <row r="66" spans="1:9" s="61" customFormat="1" ht="15">
      <c r="A66" s="80"/>
      <c r="B66" s="870"/>
      <c r="C66" s="870"/>
      <c r="D66" s="870"/>
      <c r="E66" s="870"/>
      <c r="F66" s="870"/>
      <c r="G66" s="870"/>
      <c r="H66" s="870"/>
      <c r="I66" s="870"/>
    </row>
    <row r="67" spans="1:9" s="61" customFormat="1" ht="15.75">
      <c r="A67" s="80">
        <v>31</v>
      </c>
      <c r="B67" s="873" t="s">
        <v>83</v>
      </c>
      <c r="C67" s="873"/>
      <c r="D67" s="873"/>
      <c r="E67" s="873"/>
      <c r="F67" s="873"/>
      <c r="G67" s="873"/>
      <c r="H67" s="873"/>
      <c r="I67" s="873"/>
    </row>
    <row r="68" spans="1:9" s="61" customFormat="1" ht="15">
      <c r="A68" s="80"/>
      <c r="B68" s="870"/>
      <c r="C68" s="870"/>
      <c r="D68" s="870"/>
      <c r="E68" s="870"/>
      <c r="F68" s="870"/>
      <c r="G68" s="870"/>
      <c r="H68" s="870"/>
      <c r="I68" s="870"/>
    </row>
    <row r="69" spans="1:9" s="61" customFormat="1" ht="15.75">
      <c r="A69" s="80">
        <v>32</v>
      </c>
      <c r="B69" s="873" t="s">
        <v>82</v>
      </c>
      <c r="C69" s="873"/>
      <c r="D69" s="873"/>
      <c r="E69" s="873"/>
      <c r="F69" s="873"/>
      <c r="G69" s="873"/>
      <c r="H69" s="873"/>
      <c r="I69" s="873"/>
    </row>
    <row r="70" spans="1:9" s="61" customFormat="1" ht="15">
      <c r="A70" s="80"/>
      <c r="B70" s="870"/>
      <c r="C70" s="870"/>
      <c r="D70" s="870"/>
      <c r="E70" s="870"/>
      <c r="F70" s="870"/>
      <c r="G70" s="870"/>
      <c r="H70" s="870"/>
      <c r="I70" s="870"/>
    </row>
    <row r="71" spans="1:9" s="61" customFormat="1" ht="15.75">
      <c r="A71" s="80">
        <v>33</v>
      </c>
      <c r="B71" s="873" t="s">
        <v>81</v>
      </c>
      <c r="C71" s="873"/>
      <c r="D71" s="873"/>
      <c r="E71" s="873"/>
      <c r="F71" s="873"/>
      <c r="G71" s="873"/>
      <c r="H71" s="873"/>
      <c r="I71" s="873"/>
    </row>
    <row r="72" spans="1:9" s="61" customFormat="1" ht="15">
      <c r="A72" s="80"/>
      <c r="B72" s="870"/>
      <c r="C72" s="870"/>
      <c r="D72" s="870"/>
      <c r="E72" s="870"/>
      <c r="F72" s="870"/>
      <c r="G72" s="870"/>
      <c r="H72" s="870"/>
      <c r="I72" s="870"/>
    </row>
    <row r="73" spans="1:9" s="61" customFormat="1" ht="15.75">
      <c r="A73" s="80">
        <v>34</v>
      </c>
      <c r="B73" s="873" t="s">
        <v>305</v>
      </c>
      <c r="C73" s="873"/>
      <c r="D73" s="873"/>
      <c r="E73" s="873"/>
      <c r="F73" s="873"/>
      <c r="G73" s="873"/>
      <c r="H73" s="873"/>
      <c r="I73" s="873"/>
    </row>
    <row r="74" spans="1:9" s="61" customFormat="1" ht="15">
      <c r="A74" s="80"/>
      <c r="B74" s="870"/>
      <c r="C74" s="870"/>
      <c r="D74" s="870"/>
      <c r="E74" s="870"/>
      <c r="F74" s="870"/>
      <c r="G74" s="870"/>
      <c r="H74" s="870"/>
      <c r="I74" s="870"/>
    </row>
    <row r="75" spans="1:9" s="61" customFormat="1" ht="15.75">
      <c r="A75" s="80">
        <v>35</v>
      </c>
      <c r="B75" s="873" t="s">
        <v>104</v>
      </c>
      <c r="C75" s="873"/>
      <c r="D75" s="873"/>
      <c r="E75" s="873"/>
      <c r="F75" s="873"/>
      <c r="G75" s="873"/>
      <c r="H75" s="873"/>
      <c r="I75" s="873"/>
    </row>
    <row r="76" spans="1:9" s="61" customFormat="1" ht="15">
      <c r="A76" s="80"/>
      <c r="B76" s="870"/>
      <c r="C76" s="870"/>
      <c r="D76" s="870"/>
      <c r="E76" s="870"/>
      <c r="F76" s="870"/>
      <c r="G76" s="870"/>
      <c r="H76" s="870"/>
      <c r="I76" s="870"/>
    </row>
    <row r="77" spans="1:9" s="61" customFormat="1" ht="15.75">
      <c r="A77" s="80">
        <v>36</v>
      </c>
      <c r="B77" s="873" t="s">
        <v>105</v>
      </c>
      <c r="C77" s="873"/>
      <c r="D77" s="873"/>
      <c r="E77" s="873"/>
      <c r="F77" s="873"/>
      <c r="G77" s="873"/>
      <c r="H77" s="873"/>
      <c r="I77" s="873"/>
    </row>
    <row r="78" spans="1:9" s="61" customFormat="1" ht="15">
      <c r="A78" s="80"/>
      <c r="B78" s="870"/>
      <c r="C78" s="870"/>
      <c r="D78" s="870"/>
      <c r="E78" s="870"/>
      <c r="F78" s="870"/>
      <c r="G78" s="870"/>
      <c r="H78" s="870"/>
      <c r="I78" s="870"/>
    </row>
    <row r="79" spans="1:9" s="61" customFormat="1" ht="15.75">
      <c r="A79" s="80">
        <v>37</v>
      </c>
      <c r="B79" s="873" t="s">
        <v>84</v>
      </c>
      <c r="C79" s="873"/>
      <c r="D79" s="873"/>
      <c r="E79" s="873"/>
      <c r="F79" s="873"/>
      <c r="G79" s="873"/>
      <c r="H79" s="873"/>
      <c r="I79" s="873"/>
    </row>
    <row r="80" spans="1:9" s="61" customFormat="1" ht="15">
      <c r="A80" s="80"/>
      <c r="B80" s="870"/>
      <c r="C80" s="870"/>
      <c r="D80" s="870"/>
      <c r="E80" s="870"/>
      <c r="F80" s="870"/>
      <c r="G80" s="870"/>
      <c r="H80" s="870"/>
      <c r="I80" s="870"/>
    </row>
    <row r="81" spans="1:9" s="61" customFormat="1" ht="15.75">
      <c r="A81" s="80">
        <v>38</v>
      </c>
      <c r="B81" s="873" t="s">
        <v>85</v>
      </c>
      <c r="C81" s="873"/>
      <c r="D81" s="873"/>
      <c r="E81" s="873"/>
      <c r="F81" s="873"/>
      <c r="G81" s="873"/>
      <c r="H81" s="873"/>
      <c r="I81" s="873"/>
    </row>
    <row r="82" spans="1:9" s="61" customFormat="1" ht="15">
      <c r="A82" s="80"/>
      <c r="B82" s="870"/>
      <c r="C82" s="870"/>
      <c r="D82" s="870"/>
      <c r="E82" s="870"/>
      <c r="F82" s="870"/>
      <c r="G82" s="870"/>
      <c r="H82" s="870"/>
      <c r="I82" s="870"/>
    </row>
    <row r="83" spans="1:9" s="61" customFormat="1" ht="15.75">
      <c r="A83" s="80">
        <v>39</v>
      </c>
      <c r="B83" s="873" t="s">
        <v>86</v>
      </c>
      <c r="C83" s="873"/>
      <c r="D83" s="873"/>
      <c r="E83" s="873"/>
      <c r="F83" s="873"/>
      <c r="G83" s="873"/>
      <c r="H83" s="873"/>
      <c r="I83" s="873"/>
    </row>
    <row r="84" spans="1:9" s="61" customFormat="1" ht="15">
      <c r="A84" s="80"/>
      <c r="B84" s="871"/>
      <c r="C84" s="871"/>
      <c r="D84" s="871"/>
      <c r="E84" s="871"/>
      <c r="F84" s="871"/>
      <c r="G84" s="871"/>
      <c r="H84" s="871"/>
      <c r="I84" s="871"/>
    </row>
    <row r="85" spans="1:9" s="61" customFormat="1" ht="15.75">
      <c r="A85" s="80">
        <v>40</v>
      </c>
      <c r="B85" s="873" t="s">
        <v>306</v>
      </c>
      <c r="C85" s="873"/>
      <c r="D85" s="873"/>
      <c r="E85" s="873"/>
      <c r="F85" s="873"/>
      <c r="G85" s="873"/>
      <c r="H85" s="873"/>
      <c r="I85" s="873"/>
    </row>
    <row r="86" spans="1:9" s="61" customFormat="1" ht="15">
      <c r="A86" s="80"/>
      <c r="B86" s="870"/>
      <c r="C86" s="870"/>
      <c r="D86" s="870"/>
      <c r="E86" s="870"/>
      <c r="F86" s="870"/>
      <c r="G86" s="870"/>
      <c r="H86" s="870"/>
      <c r="I86" s="870"/>
    </row>
    <row r="87" spans="1:9" s="61" customFormat="1" ht="15.75">
      <c r="A87" s="80">
        <v>41</v>
      </c>
      <c r="B87" s="873" t="s">
        <v>106</v>
      </c>
      <c r="C87" s="873"/>
      <c r="D87" s="873"/>
      <c r="E87" s="873"/>
      <c r="F87" s="873"/>
      <c r="G87" s="873"/>
      <c r="H87" s="873"/>
      <c r="I87" s="873"/>
    </row>
    <row r="88" spans="1:9" s="61" customFormat="1" ht="15">
      <c r="A88" s="80"/>
      <c r="B88" s="870"/>
      <c r="C88" s="870"/>
      <c r="D88" s="870"/>
      <c r="E88" s="870"/>
      <c r="F88" s="870"/>
      <c r="G88" s="870"/>
      <c r="H88" s="870"/>
      <c r="I88" s="870"/>
    </row>
    <row r="89" spans="1:9" s="61" customFormat="1" ht="15.75">
      <c r="A89" s="80">
        <v>42</v>
      </c>
      <c r="B89" s="873" t="s">
        <v>107</v>
      </c>
      <c r="C89" s="873"/>
      <c r="D89" s="873"/>
      <c r="E89" s="873"/>
      <c r="F89" s="873"/>
      <c r="G89" s="873"/>
      <c r="H89" s="873"/>
      <c r="I89" s="873"/>
    </row>
    <row r="90" spans="1:9" s="61" customFormat="1" ht="15">
      <c r="A90" s="80"/>
      <c r="B90" s="871"/>
      <c r="C90" s="871"/>
      <c r="D90" s="871"/>
      <c r="E90" s="871"/>
      <c r="F90" s="871"/>
      <c r="G90" s="871"/>
      <c r="H90" s="871"/>
      <c r="I90" s="871"/>
    </row>
    <row r="91" spans="1:9" s="61" customFormat="1" ht="15.75">
      <c r="A91" s="80">
        <v>43</v>
      </c>
      <c r="B91" s="873" t="s">
        <v>288</v>
      </c>
      <c r="C91" s="873"/>
      <c r="D91" s="873"/>
      <c r="E91" s="873"/>
      <c r="F91" s="873"/>
      <c r="G91" s="873"/>
      <c r="H91" s="873"/>
      <c r="I91" s="873"/>
    </row>
    <row r="92" spans="1:9" s="61" customFormat="1" ht="15">
      <c r="A92" s="80"/>
      <c r="B92" s="870"/>
      <c r="C92" s="870"/>
      <c r="D92" s="870"/>
      <c r="E92" s="870"/>
      <c r="F92" s="870"/>
      <c r="G92" s="870"/>
      <c r="H92" s="870"/>
      <c r="I92" s="870"/>
    </row>
    <row r="93" spans="1:9" s="61" customFormat="1" ht="15.75">
      <c r="A93" s="80">
        <v>44</v>
      </c>
      <c r="B93" s="873" t="s">
        <v>289</v>
      </c>
      <c r="C93" s="873"/>
      <c r="D93" s="873"/>
      <c r="E93" s="873"/>
      <c r="F93" s="873"/>
      <c r="G93" s="873"/>
      <c r="H93" s="873"/>
      <c r="I93" s="873"/>
    </row>
    <row r="94" spans="1:9" s="61" customFormat="1" ht="15">
      <c r="A94" s="80"/>
      <c r="B94" s="870"/>
      <c r="C94" s="870"/>
      <c r="D94" s="870"/>
      <c r="E94" s="870"/>
      <c r="F94" s="870"/>
      <c r="G94" s="870"/>
      <c r="H94" s="870"/>
      <c r="I94" s="870"/>
    </row>
    <row r="95" spans="1:9" s="61" customFormat="1" ht="15.75">
      <c r="A95" s="80">
        <v>45</v>
      </c>
      <c r="B95" s="873" t="s">
        <v>290</v>
      </c>
      <c r="C95" s="873"/>
      <c r="D95" s="873"/>
      <c r="E95" s="873"/>
      <c r="F95" s="873"/>
      <c r="G95" s="873"/>
      <c r="H95" s="873"/>
      <c r="I95" s="873"/>
    </row>
    <row r="96" spans="1:9" s="61" customFormat="1" ht="15">
      <c r="A96" s="80"/>
      <c r="B96" s="870"/>
      <c r="C96" s="870"/>
      <c r="D96" s="870"/>
      <c r="E96" s="870"/>
      <c r="F96" s="870"/>
      <c r="G96" s="870"/>
      <c r="H96" s="870"/>
      <c r="I96" s="870"/>
    </row>
    <row r="97" spans="1:9" s="61" customFormat="1" ht="15.75">
      <c r="A97" s="80">
        <v>46</v>
      </c>
      <c r="B97" s="873" t="s">
        <v>307</v>
      </c>
      <c r="C97" s="873"/>
      <c r="D97" s="873"/>
      <c r="E97" s="873"/>
      <c r="F97" s="873"/>
      <c r="G97" s="873"/>
      <c r="H97" s="873"/>
      <c r="I97" s="873"/>
    </row>
    <row r="98" spans="1:9" s="61" customFormat="1" ht="15">
      <c r="A98" s="80"/>
      <c r="B98" s="870"/>
      <c r="C98" s="870"/>
      <c r="D98" s="870"/>
      <c r="E98" s="870"/>
      <c r="F98" s="870"/>
      <c r="G98" s="870"/>
      <c r="H98" s="870"/>
      <c r="I98" s="870"/>
    </row>
    <row r="99" spans="1:9" s="61" customFormat="1" ht="15.75">
      <c r="A99" s="80">
        <v>47</v>
      </c>
      <c r="B99" s="873" t="s">
        <v>291</v>
      </c>
      <c r="C99" s="873"/>
      <c r="D99" s="873"/>
      <c r="E99" s="873"/>
      <c r="F99" s="873"/>
      <c r="G99" s="873"/>
      <c r="H99" s="873"/>
      <c r="I99" s="873"/>
    </row>
    <row r="100" spans="1:9" s="61" customFormat="1" ht="15">
      <c r="A100" s="80"/>
      <c r="B100" s="870"/>
      <c r="C100" s="870"/>
      <c r="D100" s="870"/>
      <c r="E100" s="870"/>
      <c r="F100" s="870"/>
      <c r="G100" s="870"/>
      <c r="H100" s="870"/>
      <c r="I100" s="870"/>
    </row>
    <row r="101" spans="1:9" s="61" customFormat="1" ht="15.75">
      <c r="A101" s="80">
        <v>48</v>
      </c>
      <c r="B101" s="873" t="s">
        <v>292</v>
      </c>
      <c r="C101" s="873"/>
      <c r="D101" s="873"/>
      <c r="E101" s="873"/>
      <c r="F101" s="873"/>
      <c r="G101" s="873"/>
      <c r="H101" s="873"/>
      <c r="I101" s="873"/>
    </row>
    <row r="102" spans="1:9" ht="16.5">
      <c r="A102" s="58"/>
      <c r="B102" s="869"/>
      <c r="C102" s="869"/>
      <c r="D102" s="869"/>
      <c r="E102" s="869"/>
      <c r="F102" s="869"/>
      <c r="G102" s="869"/>
      <c r="H102" s="869"/>
      <c r="I102" s="869"/>
    </row>
    <row r="103" spans="1:9" ht="16.5">
      <c r="A103" s="80">
        <v>49</v>
      </c>
      <c r="B103" s="873" t="s">
        <v>296</v>
      </c>
      <c r="C103" s="873"/>
      <c r="D103" s="873"/>
      <c r="E103" s="873"/>
      <c r="F103" s="873"/>
      <c r="G103" s="873"/>
      <c r="H103" s="873"/>
      <c r="I103" s="873"/>
    </row>
    <row r="104" spans="1:9" ht="16.5">
      <c r="A104" s="80"/>
      <c r="B104" s="870"/>
      <c r="C104" s="870"/>
      <c r="D104" s="870"/>
      <c r="E104" s="870"/>
      <c r="F104" s="870"/>
      <c r="G104" s="870"/>
      <c r="H104" s="870"/>
      <c r="I104" s="870"/>
    </row>
    <row r="105" spans="1:9" ht="16.5">
      <c r="A105" s="61">
        <v>50</v>
      </c>
      <c r="B105" s="873" t="s">
        <v>293</v>
      </c>
      <c r="C105" s="873"/>
      <c r="D105" s="873"/>
      <c r="E105" s="873"/>
      <c r="F105" s="873"/>
      <c r="G105" s="873"/>
      <c r="H105" s="873"/>
      <c r="I105" s="873"/>
    </row>
    <row r="106" spans="1:9" ht="16.5">
      <c r="A106" s="61"/>
      <c r="B106" s="870"/>
      <c r="C106" s="870"/>
      <c r="D106" s="870"/>
      <c r="E106" s="870"/>
      <c r="F106" s="870"/>
      <c r="G106" s="870"/>
      <c r="H106" s="870"/>
      <c r="I106" s="870"/>
    </row>
    <row r="107" spans="1:9" ht="16.5">
      <c r="A107" s="61">
        <v>51</v>
      </c>
      <c r="B107" s="873" t="s">
        <v>297</v>
      </c>
      <c r="C107" s="873"/>
      <c r="D107" s="873"/>
      <c r="E107" s="873"/>
      <c r="F107" s="873"/>
      <c r="G107" s="873"/>
      <c r="H107" s="873"/>
      <c r="I107" s="873"/>
    </row>
    <row r="108" spans="1:9" ht="16.5">
      <c r="A108" s="61"/>
      <c r="B108" s="870"/>
      <c r="C108" s="870"/>
      <c r="D108" s="870"/>
      <c r="E108" s="870"/>
      <c r="F108" s="870"/>
      <c r="G108" s="870"/>
      <c r="H108" s="870"/>
      <c r="I108" s="870"/>
    </row>
    <row r="109" spans="1:9" ht="16.5">
      <c r="A109" s="61">
        <v>52</v>
      </c>
      <c r="B109" s="873" t="s">
        <v>308</v>
      </c>
      <c r="C109" s="873"/>
      <c r="D109" s="873"/>
      <c r="E109" s="873"/>
      <c r="F109" s="873"/>
      <c r="G109" s="873"/>
      <c r="H109" s="873"/>
      <c r="I109" s="873"/>
    </row>
    <row r="110" spans="1:9" ht="16.5">
      <c r="A110" s="61"/>
      <c r="B110" s="870"/>
      <c r="C110" s="870"/>
      <c r="D110" s="870"/>
      <c r="E110" s="870"/>
      <c r="F110" s="870"/>
      <c r="G110" s="870"/>
      <c r="H110" s="870"/>
      <c r="I110" s="870"/>
    </row>
    <row r="111" spans="1:9" ht="18" customHeight="1">
      <c r="A111" s="61">
        <v>53</v>
      </c>
      <c r="B111" s="873" t="s">
        <v>298</v>
      </c>
      <c r="C111" s="873"/>
      <c r="D111" s="873"/>
      <c r="E111" s="873"/>
      <c r="F111" s="873"/>
      <c r="G111" s="873"/>
      <c r="H111" s="873"/>
      <c r="I111" s="873"/>
    </row>
    <row r="112" spans="1:9" ht="16.5">
      <c r="A112" s="61"/>
      <c r="B112" s="870"/>
      <c r="C112" s="870"/>
      <c r="D112" s="870"/>
      <c r="E112" s="870"/>
      <c r="F112" s="870"/>
      <c r="G112" s="870"/>
      <c r="H112" s="870"/>
      <c r="I112" s="870"/>
    </row>
    <row r="113" spans="1:9" ht="18" customHeight="1">
      <c r="A113" s="61">
        <v>54</v>
      </c>
      <c r="B113" s="873" t="s">
        <v>299</v>
      </c>
      <c r="C113" s="873"/>
      <c r="D113" s="873"/>
      <c r="E113" s="873"/>
      <c r="F113" s="873"/>
      <c r="G113" s="873"/>
      <c r="H113" s="873"/>
      <c r="I113" s="873"/>
    </row>
    <row r="114" spans="1:9" ht="18">
      <c r="A114" s="61"/>
      <c r="B114" s="872"/>
      <c r="C114" s="872"/>
      <c r="D114" s="872"/>
      <c r="E114" s="872"/>
      <c r="F114" s="872"/>
      <c r="G114" s="872"/>
      <c r="H114" s="872"/>
      <c r="I114" s="872"/>
    </row>
    <row r="115" spans="1:9" ht="18">
      <c r="A115" s="61">
        <v>55</v>
      </c>
      <c r="B115" s="873" t="s">
        <v>166</v>
      </c>
      <c r="C115" s="873"/>
      <c r="D115" s="873"/>
      <c r="E115" s="873"/>
      <c r="F115" s="873"/>
      <c r="G115" s="872"/>
      <c r="H115" s="872"/>
      <c r="I115" s="872"/>
    </row>
    <row r="116" spans="1:9" ht="18">
      <c r="A116" s="61"/>
      <c r="B116" s="872"/>
      <c r="C116" s="872"/>
      <c r="D116" s="872"/>
      <c r="E116" s="872"/>
      <c r="F116" s="872"/>
      <c r="G116" s="872"/>
      <c r="H116" s="872"/>
      <c r="I116" s="872"/>
    </row>
    <row r="117" spans="1:9" ht="18">
      <c r="A117" s="61">
        <v>56</v>
      </c>
      <c r="B117" s="873" t="s">
        <v>167</v>
      </c>
      <c r="C117" s="873"/>
      <c r="D117" s="873"/>
      <c r="E117" s="873"/>
      <c r="F117" s="873"/>
      <c r="G117" s="873"/>
      <c r="H117" s="873"/>
      <c r="I117" s="872"/>
    </row>
    <row r="118" spans="1:9" ht="18">
      <c r="A118" s="61"/>
      <c r="B118" s="870"/>
      <c r="C118" s="870"/>
      <c r="D118" s="870"/>
      <c r="E118" s="870"/>
      <c r="F118" s="870"/>
      <c r="G118" s="870"/>
      <c r="H118" s="870"/>
      <c r="I118" s="872"/>
    </row>
    <row r="119" spans="1:9" ht="18">
      <c r="A119" s="61">
        <v>57</v>
      </c>
      <c r="B119" s="873" t="s">
        <v>169</v>
      </c>
      <c r="C119" s="873"/>
      <c r="D119" s="873"/>
      <c r="E119" s="873"/>
      <c r="F119" s="873"/>
      <c r="G119" s="873"/>
      <c r="H119" s="873"/>
      <c r="I119" s="872"/>
    </row>
    <row r="120" spans="1:9" ht="18">
      <c r="A120" s="61"/>
      <c r="B120" s="870"/>
      <c r="C120" s="870"/>
      <c r="D120" s="870"/>
      <c r="E120" s="870"/>
      <c r="F120" s="870"/>
      <c r="G120" s="870"/>
      <c r="H120" s="870"/>
      <c r="I120" s="872"/>
    </row>
    <row r="121" spans="1:9" ht="18">
      <c r="A121" s="61">
        <v>58</v>
      </c>
      <c r="B121" s="873" t="s">
        <v>168</v>
      </c>
      <c r="C121" s="873"/>
      <c r="D121" s="873"/>
      <c r="E121" s="873"/>
      <c r="F121" s="873"/>
      <c r="G121" s="873"/>
      <c r="H121" s="873"/>
      <c r="I121" s="872"/>
    </row>
    <row r="122" spans="1:9" ht="18">
      <c r="A122" s="61"/>
      <c r="B122" s="870"/>
      <c r="C122" s="870"/>
      <c r="D122" s="870"/>
      <c r="E122" s="870"/>
      <c r="F122" s="870"/>
      <c r="G122" s="870"/>
      <c r="H122" s="870"/>
      <c r="I122" s="872"/>
    </row>
    <row r="123" spans="1:9" ht="18">
      <c r="A123" s="61">
        <v>59</v>
      </c>
      <c r="B123" s="873" t="s">
        <v>170</v>
      </c>
      <c r="C123" s="873"/>
      <c r="D123" s="873"/>
      <c r="E123" s="873"/>
      <c r="F123" s="873"/>
      <c r="G123" s="873"/>
      <c r="H123" s="870"/>
      <c r="I123" s="872"/>
    </row>
    <row r="124" spans="1:9" ht="18">
      <c r="A124" s="61"/>
      <c r="B124" s="870"/>
      <c r="C124" s="870"/>
      <c r="D124" s="870"/>
      <c r="E124" s="870"/>
      <c r="F124" s="870"/>
      <c r="G124" s="870"/>
      <c r="H124" s="870"/>
      <c r="I124" s="872"/>
    </row>
    <row r="125" spans="1:9" ht="18">
      <c r="A125" s="61">
        <v>60</v>
      </c>
      <c r="B125" s="873" t="s">
        <v>171</v>
      </c>
      <c r="C125" s="873"/>
      <c r="D125" s="873"/>
      <c r="E125" s="873"/>
      <c r="F125" s="873"/>
      <c r="G125" s="873"/>
      <c r="H125" s="870"/>
      <c r="I125" s="872"/>
    </row>
    <row r="126" spans="1:7" ht="16.5">
      <c r="A126" s="61"/>
      <c r="B126" s="274"/>
      <c r="C126" s="274"/>
      <c r="D126" s="274"/>
      <c r="E126" s="274"/>
      <c r="F126" s="274"/>
      <c r="G126" s="274"/>
    </row>
    <row r="127" spans="1:9" ht="18">
      <c r="A127" s="66" t="s">
        <v>128</v>
      </c>
      <c r="B127" s="66" t="s">
        <v>129</v>
      </c>
      <c r="C127" s="1"/>
      <c r="D127" s="3"/>
      <c r="E127" s="3"/>
      <c r="F127" s="3"/>
      <c r="G127" s="3"/>
      <c r="H127" s="3"/>
      <c r="I127" s="3"/>
    </row>
  </sheetData>
  <sheetProtection/>
  <mergeCells count="51">
    <mergeCell ref="B113:I113"/>
    <mergeCell ref="B102:I102"/>
    <mergeCell ref="B103:I103"/>
    <mergeCell ref="B105:I105"/>
    <mergeCell ref="B107:I107"/>
    <mergeCell ref="B109:I109"/>
    <mergeCell ref="B111:I111"/>
    <mergeCell ref="B119:H119"/>
    <mergeCell ref="B117:H117"/>
    <mergeCell ref="B123:G123"/>
    <mergeCell ref="B121:H121"/>
    <mergeCell ref="B125:G125"/>
    <mergeCell ref="B115:F115"/>
    <mergeCell ref="B35:I35"/>
    <mergeCell ref="B37:I37"/>
    <mergeCell ref="B39:I39"/>
    <mergeCell ref="B41:I41"/>
    <mergeCell ref="B59:I59"/>
    <mergeCell ref="B69:I69"/>
    <mergeCell ref="B47:I47"/>
    <mergeCell ref="B55:I55"/>
    <mergeCell ref="B53:I53"/>
    <mergeCell ref="B61:I61"/>
    <mergeCell ref="B7:G7"/>
    <mergeCell ref="B15:H15"/>
    <mergeCell ref="B67:I67"/>
    <mergeCell ref="B31:I31"/>
    <mergeCell ref="B33:I33"/>
    <mergeCell ref="B43:I43"/>
    <mergeCell ref="B45:I45"/>
    <mergeCell ref="B57:I57"/>
    <mergeCell ref="B49:I49"/>
    <mergeCell ref="B51:I51"/>
    <mergeCell ref="B63:I63"/>
    <mergeCell ref="B65:I65"/>
    <mergeCell ref="B91:I91"/>
    <mergeCell ref="B93:I93"/>
    <mergeCell ref="B87:I87"/>
    <mergeCell ref="B89:I89"/>
    <mergeCell ref="B79:I79"/>
    <mergeCell ref="B71:I71"/>
    <mergeCell ref="B97:I97"/>
    <mergeCell ref="B99:I99"/>
    <mergeCell ref="B101:I101"/>
    <mergeCell ref="B73:I73"/>
    <mergeCell ref="B75:I75"/>
    <mergeCell ref="B77:I77"/>
    <mergeCell ref="B85:I85"/>
    <mergeCell ref="B95:I95"/>
    <mergeCell ref="B81:I81"/>
    <mergeCell ref="B83:I83"/>
  </mergeCells>
  <hyperlinks>
    <hyperlink ref="B7:G7" location="'1 SIP gender'!A1" display="Staff in post by gender in the CPS by payband"/>
    <hyperlink ref="B9:E9" location="'2 SIP ethnicity'!A1" display="Staff in post by ethnicity in the CPS by payband"/>
    <hyperlink ref="B11:E11" location="'3 SIP disability'!A1" display="Staff in post by disability  in the CPS by payband"/>
    <hyperlink ref="B13:E13" location="'4 SIP Sexual Orientation'!A1" display="Staff in post by Sexuality in the CPS by payband"/>
    <hyperlink ref="B15:H15" location="'5 SIP Religion'!A1" display="Staff in post by Religion in the CPS by payband"/>
    <hyperlink ref="B17:E17" location="'6 SIP Age'!A1" display="Staff in post by Age Bands in the CPS by payband"/>
    <hyperlink ref="B19:E19" location="'7 Leavers gender'!A1" display="Staff ceasing employment with the CPS by gender"/>
    <hyperlink ref="B21:E21" location="'8 Leavers ethnicity'!A1" display="Staff ceasing employment with the CPS by ethnicity"/>
    <hyperlink ref="B23:F23" location="'9 Leavers disability'!A1" display="Staff ceasing employment with the CPS by disability"/>
    <hyperlink ref="B25:F25" location="'10 Leavers Sexual Orientation'!A1" display="Staff ceasing employment with the CPS by Sexuality"/>
    <hyperlink ref="B27:F27" location="'11 Leavers Religion'!A1" display="Staff ceasing employment with the CPS by Religion"/>
    <hyperlink ref="B29:F29" location="'12 Leavers Age'!A1" display="Staff ceasing employment with the CPS by Age Bands"/>
    <hyperlink ref="B31:I31" location="'13 Training Gender'!A1" display="Staff who received training by gender in the CPS by payband"/>
    <hyperlink ref="B33:I33" location="'14 Training Ethnicity'!A1" display="Staff who received training by ethnicity in the CPS by payband"/>
    <hyperlink ref="B35:I35" location="'15 Training Disability'!A1" display="Staff who received training by disability in the CPS by payband"/>
    <hyperlink ref="B37:I37" location="'16 Training Sexual Orientation'!A1" display="Staff who received training by sexual orientation in the CPS by payband"/>
    <hyperlink ref="B39:I39" location="'17 Training Religion'!A1" display="Staff who received training by religion in the CPS by payband"/>
    <hyperlink ref="B41:I41" location="'18 Training Age'!A1" display="Staff who received training by age band in the CPS by payband"/>
    <hyperlink ref="B43:I43" location="'19 Disciplinary Gender'!A1" display="Staff subject to disciplinary procedures by gender in the CPS"/>
    <hyperlink ref="B45:I45" location="'20 Disciplinary Ethnicity'!A1" display="Staff subject to disciplinary procedures by ethnicity in the CPS"/>
    <hyperlink ref="B47:I47" location="'21  Disciplinary Disability'!A1" display="Staff subject to disciplinary procedures by disability in the CPS"/>
    <hyperlink ref="B49:I49" location="'22  Disciplinary Sexual Orient'!A1" display="Staff subject to disciplinary procedures by sexual orientation in the CPS"/>
    <hyperlink ref="B51:I51" location="'23  Disciplinary Religion'!A1" display="Staff subject to disciplinary procedures by religion in the CPS"/>
    <hyperlink ref="B53:I53" location="'24  Disciplinary Age'!A1" display="Staff subject to disciplinary procedures by age in the CPS"/>
    <hyperlink ref="B55:I55" location="'25 Grievance Gender'!A1" display="Staff involved in grievance procedures by gender in the CPS"/>
    <hyperlink ref="B57:I57" location="'26  Grievance Ethnicity'!A1" display="Staff involved in grievance procedures by ethnicity in the CPS"/>
    <hyperlink ref="B59:I59" location="'27  Grievance Disability'!A1" display="Staff involved in grievance procedures by disability in the CPS"/>
    <hyperlink ref="B61:I61" location="'28  Grievance Sexual Orientatio'!A1" display="Staff involved in grievance procedures by sexual orientation in the CPS"/>
    <hyperlink ref="B63:I63" location="'29  Grievance Religion'!A1" display="Staff involved in grievance procedures by religion in the CPS"/>
    <hyperlink ref="B65:I65" location="'30  Grievance Age'!A1" display="Staff involved in grievance procedures by age in the CPS"/>
    <hyperlink ref="B67:I67" location="'31 Internal Applicants-Gender'!A1" display="Internal job applicants (promotion) for employment by gender in the CPS by payband"/>
    <hyperlink ref="B69:I69" location="'32 Internal App.- Ethnicity'!A1" display="Internal job applicants (promotion) for employment by ethnicity in the CPS by payband"/>
    <hyperlink ref="B71:I71" location="'33 Internal App. - Disability'!A1" display="Internal Job applicants (promotion) for employment by disability in the CPS by payband"/>
    <hyperlink ref="B73:I73" location="'34 Internal App. - Sexual Orien'!A1" display="Internal job applicants (promotion) for employment by sexual orientation in the CPS by payband"/>
    <hyperlink ref="B75:I75" location="'35 Internal App. - Religion'!A1" display="Internal job applicants (promotion) for employment by religion in the CPS by payband"/>
    <hyperlink ref="B77:I77" location="'36 Internal App. - Age'!A1" display="Internal Job applicants (promotion) for employment by age in the CPS by payband"/>
    <hyperlink ref="B79:I79" location="'37 External Applicants -Gender'!A1" display="External job applicants for employment by gender in the CPS by payband"/>
    <hyperlink ref="B81:I81" location="'38 External App. - Ethnicity'!A1" display="External job applicants for employment by ethnicity in the CPS by payband"/>
    <hyperlink ref="B83:I83" location="'39 External App. - Disability'!A1" display="External job applicants for employment by disability in the CPS by payband"/>
    <hyperlink ref="B85:I85" location="'40 External App. - Sexual Orien'!A1" display="External job applicants for employment by sexual orientation in the CPS by payband"/>
    <hyperlink ref="B87:I87" location="'41 External App. - Religion'!A1" display="External job applicants for employment by religion in the CPS by payband"/>
    <hyperlink ref="B89:I89" location="'42 External App. - Age'!A1" display="External job applicants for employment by age in the CPS by payband"/>
    <hyperlink ref="B91:I91" location="'43 Int Appointments - Gender'!A1" display="Internal Job appointments by gender in the CPS by payband"/>
    <hyperlink ref="B93:I93" location="'44 Int Appointments - Ethnicity'!A1" display="Internal Job appointments  by ethnicity in the CPS by payband"/>
    <hyperlink ref="B95:I95" location="'45 Int Appointments -Disability'!A1" display="Internal Job appointments by disability in the CPS by payband"/>
    <hyperlink ref="B97:I97" location="'46 Int Appointments - Sexual O'!A1" display="Internal Job appointments by sexual orientation in the CPS by payband"/>
    <hyperlink ref="B99:I99" location="'47 Appointments - Religion'!A1" display="Internal Job appointments  by religion in the CPS by payband"/>
    <hyperlink ref="B101:I101" location="'48 Int  Appointments - Age'!A1" display="Internal Job appointments by age in the CPS by payband"/>
    <hyperlink ref="B103:I103" location="'49 Ext Appoint Gender'!A1" display="External  Job appointments by gender in the CPS by payband"/>
    <hyperlink ref="B105:I105" location="'50 Ext Appoint Ethnicity'!A1" display="External Job appointments  by ethnicity in the CPS by payband"/>
    <hyperlink ref="B107:I107" location="'51 Ext Appoint Disability'!A1" display="External  Job appointments by disability in the CPS by payband"/>
    <hyperlink ref="B109:I109" location="'52 Ext Appoint Sexual Orientat'!A1" display="External Job appointments by sexual orientation in the CPS by payband"/>
    <hyperlink ref="B111:I111" location="'53 Ext Appoint Religion'!A1" display="External  Job appointments  by religion in the CPS by payband"/>
    <hyperlink ref="B113:I113" location="'54 Ext Appoint Age'!A1" display="External  Job appointments by age in the CPS by payband"/>
    <hyperlink ref="B115:F115" location="'55 Bar-Sol- Gender'!A1" display="Barristers/Solicitors in post by Gender"/>
    <hyperlink ref="B117:H117" location="'56 Bar-Sol-Ethnicity'!A1" display="Barristers/Solicitors in post by Ethnicity"/>
    <hyperlink ref="B119:H119" location="'57 Bar-Sol-Disibility'!A1" display="Barristers/Solicitors in post by Disibility"/>
    <hyperlink ref="B121:H121" location="'58 Bar-Sol-Sexual Orientation'!A1" display="Barristers/Solicitors in post by Sexual Orientation"/>
    <hyperlink ref="B123:G123" location="'59 Bar-Sol-Religion'!A1" display="Barristers/Solicitors in post by Religion"/>
    <hyperlink ref="B125:G125" location="'60 Bar-Sol-Age'!A1" display="Barristers/Solicitors in post by Age"/>
  </hyperlinks>
  <printOptions/>
  <pageMargins left="0.75" right="0.75" top="1" bottom="1" header="0.5" footer="0.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B2:I32"/>
  <sheetViews>
    <sheetView zoomScalePageLayoutView="0" workbookViewId="0" topLeftCell="A1">
      <selection activeCell="J45" sqref="J45"/>
    </sheetView>
  </sheetViews>
  <sheetFormatPr defaultColWidth="9.140625" defaultRowHeight="12.75"/>
  <cols>
    <col min="2" max="2" width="21.7109375" style="0" customWidth="1"/>
    <col min="3" max="3" width="10.7109375" style="0" customWidth="1"/>
    <col min="4" max="4" width="13.00390625" style="0" customWidth="1"/>
    <col min="5" max="5" width="13.57421875" style="0" customWidth="1"/>
    <col min="6" max="6" width="14.8515625" style="0" customWidth="1"/>
    <col min="7" max="7" width="16.8515625" style="0" customWidth="1"/>
    <col min="8" max="8" width="16.421875" style="0" bestFit="1" customWidth="1"/>
    <col min="9" max="9" width="17.28125" style="0" customWidth="1"/>
    <col min="10" max="10" width="16.28125" style="0" customWidth="1"/>
  </cols>
  <sheetData>
    <row r="2" spans="2:9" ht="18">
      <c r="B2" s="4" t="s">
        <v>200</v>
      </c>
      <c r="C2" s="12"/>
      <c r="D2" s="12"/>
      <c r="E2" s="12"/>
      <c r="F2" s="12"/>
      <c r="G2" s="12"/>
      <c r="H2" s="12"/>
      <c r="I2" s="12"/>
    </row>
    <row r="3" ht="13.5" thickBot="1"/>
    <row r="4" spans="2:9" ht="15.75">
      <c r="B4" s="603" t="s">
        <v>36</v>
      </c>
      <c r="C4" s="605" t="s">
        <v>40</v>
      </c>
      <c r="D4" s="605"/>
      <c r="E4" s="605"/>
      <c r="F4" s="605"/>
      <c r="G4" s="605"/>
      <c r="H4" s="605"/>
      <c r="I4" s="614"/>
    </row>
    <row r="5" spans="2:9" ht="15.75">
      <c r="B5" s="604"/>
      <c r="C5" s="611" t="s">
        <v>37</v>
      </c>
      <c r="D5" s="611"/>
      <c r="E5" s="611" t="s">
        <v>41</v>
      </c>
      <c r="F5" s="611"/>
      <c r="G5" s="617" t="s">
        <v>42</v>
      </c>
      <c r="H5" s="618"/>
      <c r="I5" s="612" t="s">
        <v>5</v>
      </c>
    </row>
    <row r="6" spans="2:9" ht="15.75">
      <c r="B6" s="604"/>
      <c r="C6" s="64" t="s">
        <v>126</v>
      </c>
      <c r="D6" s="64" t="s">
        <v>4</v>
      </c>
      <c r="E6" s="64" t="s">
        <v>126</v>
      </c>
      <c r="F6" s="64" t="s">
        <v>4</v>
      </c>
      <c r="G6" s="89" t="s">
        <v>126</v>
      </c>
      <c r="H6" s="89" t="s">
        <v>4</v>
      </c>
      <c r="I6" s="613"/>
    </row>
    <row r="7" spans="2:9" ht="12.75">
      <c r="B7" s="20" t="s">
        <v>253</v>
      </c>
      <c r="C7" s="31">
        <v>17</v>
      </c>
      <c r="D7" s="90">
        <v>0.07727272727272727</v>
      </c>
      <c r="E7" s="31">
        <v>188</v>
      </c>
      <c r="F7" s="90">
        <v>0.8545454545454545</v>
      </c>
      <c r="G7" s="31">
        <v>15</v>
      </c>
      <c r="H7" s="90">
        <v>0.06818181818181818</v>
      </c>
      <c r="I7" s="62">
        <v>220</v>
      </c>
    </row>
    <row r="8" spans="2:9" ht="12.75">
      <c r="B8" s="20" t="s">
        <v>185</v>
      </c>
      <c r="C8" s="31">
        <v>2</v>
      </c>
      <c r="D8" s="90">
        <v>0.09090909090909091</v>
      </c>
      <c r="E8" s="31">
        <v>20</v>
      </c>
      <c r="F8" s="90">
        <v>0.9090909090909091</v>
      </c>
      <c r="G8" s="31"/>
      <c r="H8" s="90">
        <v>0</v>
      </c>
      <c r="I8" s="62">
        <v>22</v>
      </c>
    </row>
    <row r="9" spans="2:9" ht="12.75">
      <c r="B9" s="20" t="s">
        <v>145</v>
      </c>
      <c r="C9" s="31">
        <v>1</v>
      </c>
      <c r="D9" s="90">
        <v>0.022222222222222223</v>
      </c>
      <c r="E9" s="31">
        <v>41</v>
      </c>
      <c r="F9" s="90">
        <v>0.9111111111111111</v>
      </c>
      <c r="G9" s="31">
        <v>3</v>
      </c>
      <c r="H9" s="90">
        <v>0.06666666666666667</v>
      </c>
      <c r="I9" s="62">
        <v>45</v>
      </c>
    </row>
    <row r="10" spans="2:9" ht="12.75">
      <c r="B10" s="20" t="s">
        <v>179</v>
      </c>
      <c r="C10" s="31">
        <v>2</v>
      </c>
      <c r="D10" s="90">
        <v>0.047619047619047616</v>
      </c>
      <c r="E10" s="31">
        <v>36</v>
      </c>
      <c r="F10" s="90">
        <v>0.8571428571428571</v>
      </c>
      <c r="G10" s="31">
        <v>4</v>
      </c>
      <c r="H10" s="90">
        <v>0.09523809523809523</v>
      </c>
      <c r="I10" s="62">
        <v>42</v>
      </c>
    </row>
    <row r="11" spans="2:9" ht="12.75">
      <c r="B11" s="20" t="s">
        <v>146</v>
      </c>
      <c r="C11" s="31">
        <v>1</v>
      </c>
      <c r="D11" s="90">
        <v>0.058823529411764705</v>
      </c>
      <c r="E11" s="31">
        <v>16</v>
      </c>
      <c r="F11" s="90">
        <v>0.9411764705882353</v>
      </c>
      <c r="G11" s="31"/>
      <c r="H11" s="90">
        <v>0</v>
      </c>
      <c r="I11" s="62">
        <v>17</v>
      </c>
    </row>
    <row r="12" spans="2:9" ht="12.75">
      <c r="B12" s="20" t="s">
        <v>177</v>
      </c>
      <c r="C12" s="31"/>
      <c r="D12" s="90">
        <v>0</v>
      </c>
      <c r="E12" s="31">
        <v>16</v>
      </c>
      <c r="F12" s="90">
        <v>0.9411764705882353</v>
      </c>
      <c r="G12" s="31">
        <v>1</v>
      </c>
      <c r="H12" s="90">
        <v>0.058823529411764705</v>
      </c>
      <c r="I12" s="62">
        <v>17</v>
      </c>
    </row>
    <row r="13" spans="2:9" ht="12.75">
      <c r="B13" s="20" t="s">
        <v>144</v>
      </c>
      <c r="C13" s="31">
        <v>2</v>
      </c>
      <c r="D13" s="90">
        <v>0.043478260869565216</v>
      </c>
      <c r="E13" s="31">
        <v>40</v>
      </c>
      <c r="F13" s="90">
        <v>0.8695652173913043</v>
      </c>
      <c r="G13" s="31">
        <v>4</v>
      </c>
      <c r="H13" s="90">
        <v>0.08695652173913043</v>
      </c>
      <c r="I13" s="62">
        <v>46</v>
      </c>
    </row>
    <row r="14" spans="2:9" ht="12.75">
      <c r="B14" s="20" t="s">
        <v>254</v>
      </c>
      <c r="C14" s="31">
        <v>7</v>
      </c>
      <c r="D14" s="90">
        <v>0.08860759493670886</v>
      </c>
      <c r="E14" s="31">
        <v>64</v>
      </c>
      <c r="F14" s="90">
        <v>0.810126582278481</v>
      </c>
      <c r="G14" s="31">
        <v>8</v>
      </c>
      <c r="H14" s="90">
        <v>0.10126582278481013</v>
      </c>
      <c r="I14" s="62">
        <v>79</v>
      </c>
    </row>
    <row r="15" spans="2:9" ht="12.75">
      <c r="B15" s="20" t="s">
        <v>151</v>
      </c>
      <c r="C15" s="31">
        <v>2</v>
      </c>
      <c r="D15" s="90">
        <v>0.15384615384615385</v>
      </c>
      <c r="E15" s="31">
        <v>10</v>
      </c>
      <c r="F15" s="90">
        <v>0.7692307692307693</v>
      </c>
      <c r="G15" s="31">
        <v>1</v>
      </c>
      <c r="H15" s="90">
        <v>0.07692307692307693</v>
      </c>
      <c r="I15" s="62">
        <v>13</v>
      </c>
    </row>
    <row r="16" spans="2:9" ht="12.75">
      <c r="B16" s="20" t="s">
        <v>148</v>
      </c>
      <c r="C16" s="31">
        <v>3</v>
      </c>
      <c r="D16" s="90">
        <v>0.08823529411764706</v>
      </c>
      <c r="E16" s="31">
        <v>26</v>
      </c>
      <c r="F16" s="90">
        <v>0.7647058823529411</v>
      </c>
      <c r="G16" s="31">
        <v>5</v>
      </c>
      <c r="H16" s="90">
        <v>0.14705882352941177</v>
      </c>
      <c r="I16" s="62">
        <v>34</v>
      </c>
    </row>
    <row r="17" spans="2:9" ht="12.75">
      <c r="B17" s="20" t="s">
        <v>255</v>
      </c>
      <c r="C17" s="31">
        <v>1</v>
      </c>
      <c r="D17" s="90">
        <v>0.09090909090909091</v>
      </c>
      <c r="E17" s="31">
        <v>10</v>
      </c>
      <c r="F17" s="90">
        <v>0.9090909090909091</v>
      </c>
      <c r="G17" s="31"/>
      <c r="H17" s="90">
        <v>0</v>
      </c>
      <c r="I17" s="62">
        <v>11</v>
      </c>
    </row>
    <row r="18" spans="2:9" ht="13.5" thickBot="1">
      <c r="B18" s="154" t="s">
        <v>256</v>
      </c>
      <c r="C18" s="146"/>
      <c r="D18" s="394">
        <v>0</v>
      </c>
      <c r="E18" s="146">
        <v>17</v>
      </c>
      <c r="F18" s="394">
        <v>0.7391304347826086</v>
      </c>
      <c r="G18" s="146">
        <v>6</v>
      </c>
      <c r="H18" s="394">
        <v>0.2608695652173913</v>
      </c>
      <c r="I18" s="395">
        <v>23</v>
      </c>
    </row>
    <row r="19" spans="2:9" ht="13.5" thickBot="1">
      <c r="B19" s="157" t="s">
        <v>5</v>
      </c>
      <c r="C19" s="385">
        <v>38</v>
      </c>
      <c r="D19" s="378">
        <v>0.06678383128295255</v>
      </c>
      <c r="E19" s="385">
        <v>484</v>
      </c>
      <c r="F19" s="378">
        <v>0.8506151142355008</v>
      </c>
      <c r="G19" s="385">
        <v>47</v>
      </c>
      <c r="H19" s="378">
        <v>0.08260105448154657</v>
      </c>
      <c r="I19" s="397">
        <v>569</v>
      </c>
    </row>
    <row r="20" spans="2:9" ht="12.75">
      <c r="B20" s="26"/>
      <c r="C20" s="26"/>
      <c r="D20" s="136"/>
      <c r="E20" s="26"/>
      <c r="F20" s="136"/>
      <c r="G20" s="26"/>
      <c r="H20" s="136"/>
      <c r="I20" s="26"/>
    </row>
    <row r="21" spans="2:9" ht="12.75">
      <c r="B21" s="87"/>
      <c r="C21" s="124"/>
      <c r="D21" s="137"/>
      <c r="E21" s="124"/>
      <c r="F21" s="137"/>
      <c r="G21" s="124"/>
      <c r="H21" s="137"/>
      <c r="I21" s="124"/>
    </row>
    <row r="23" ht="12.75">
      <c r="B23" s="11" t="s">
        <v>6</v>
      </c>
    </row>
    <row r="24" ht="12.75">
      <c r="B24" t="s">
        <v>239</v>
      </c>
    </row>
    <row r="25" ht="12.75">
      <c r="B25" s="13" t="s">
        <v>15</v>
      </c>
    </row>
    <row r="26" ht="12.75">
      <c r="B26" s="13" t="s">
        <v>80</v>
      </c>
    </row>
    <row r="27" ht="12.75">
      <c r="B27" t="s">
        <v>97</v>
      </c>
    </row>
    <row r="28" ht="12.75">
      <c r="B28" s="13"/>
    </row>
    <row r="29" ht="20.25">
      <c r="B29" s="7" t="s">
        <v>1</v>
      </c>
    </row>
    <row r="32" spans="5:8" ht="12.75">
      <c r="E32" s="26"/>
      <c r="F32" s="26"/>
      <c r="G32" s="26"/>
      <c r="H32" s="26"/>
    </row>
  </sheetData>
  <sheetProtection/>
  <mergeCells count="6">
    <mergeCell ref="E5:F5"/>
    <mergeCell ref="G5:H5"/>
    <mergeCell ref="B4:B6"/>
    <mergeCell ref="C4:I4"/>
    <mergeCell ref="C5:D5"/>
    <mergeCell ref="I5:I6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00"/>
  </sheetPr>
  <dimension ref="B2:W29"/>
  <sheetViews>
    <sheetView zoomScalePageLayoutView="0" workbookViewId="0" topLeftCell="A1">
      <selection activeCell="B5" sqref="B5:U19"/>
    </sheetView>
  </sheetViews>
  <sheetFormatPr defaultColWidth="9.140625" defaultRowHeight="12.75"/>
  <cols>
    <col min="2" max="2" width="21.7109375" style="0" customWidth="1"/>
    <col min="3" max="3" width="12.28125" style="0" bestFit="1" customWidth="1"/>
    <col min="4" max="4" width="9.28125" style="0" customWidth="1"/>
    <col min="5" max="5" width="12.00390625" style="0" customWidth="1"/>
    <col min="6" max="6" width="7.57421875" style="0" customWidth="1"/>
    <col min="7" max="7" width="7.140625" style="0" customWidth="1"/>
    <col min="8" max="8" width="8.140625" style="0" customWidth="1"/>
    <col min="9" max="9" width="7.00390625" style="0" customWidth="1"/>
    <col min="10" max="10" width="18.00390625" style="0" customWidth="1"/>
    <col min="15" max="15" width="6.00390625" style="0" customWidth="1"/>
    <col min="16" max="18" width="7.57421875" style="0" customWidth="1"/>
  </cols>
  <sheetData>
    <row r="2" spans="2:23" ht="27.75" customHeight="1">
      <c r="B2" s="563" t="s">
        <v>246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</row>
    <row r="3" spans="2:23" s="57" customFormat="1" ht="18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ht="13.5" thickBot="1"/>
    <row r="5" spans="2:21" ht="45.75" customHeight="1">
      <c r="B5" s="626" t="s">
        <v>36</v>
      </c>
      <c r="C5" s="621" t="s">
        <v>60</v>
      </c>
      <c r="D5" s="621"/>
      <c r="E5" s="621" t="s">
        <v>61</v>
      </c>
      <c r="F5" s="621"/>
      <c r="G5" s="619" t="s">
        <v>62</v>
      </c>
      <c r="H5" s="620"/>
      <c r="I5" s="622" t="s">
        <v>63</v>
      </c>
      <c r="J5" s="623"/>
      <c r="K5" s="622" t="s">
        <v>64</v>
      </c>
      <c r="L5" s="623"/>
      <c r="M5" s="622" t="s">
        <v>65</v>
      </c>
      <c r="N5" s="623"/>
      <c r="O5" s="621" t="s">
        <v>66</v>
      </c>
      <c r="P5" s="621"/>
      <c r="Q5" s="619" t="s">
        <v>67</v>
      </c>
      <c r="R5" s="620"/>
      <c r="S5" s="619" t="s">
        <v>131</v>
      </c>
      <c r="T5" s="620"/>
      <c r="U5" s="624" t="s">
        <v>5</v>
      </c>
    </row>
    <row r="6" spans="2:21" ht="15.75">
      <c r="B6" s="627"/>
      <c r="C6" s="64" t="s">
        <v>126</v>
      </c>
      <c r="D6" s="64" t="s">
        <v>4</v>
      </c>
      <c r="E6" s="64" t="s">
        <v>126</v>
      </c>
      <c r="F6" s="64" t="s">
        <v>4</v>
      </c>
      <c r="G6" s="64" t="s">
        <v>126</v>
      </c>
      <c r="H6" s="64" t="s">
        <v>4</v>
      </c>
      <c r="I6" s="64" t="s">
        <v>126</v>
      </c>
      <c r="J6" s="64" t="s">
        <v>4</v>
      </c>
      <c r="K6" s="64" t="s">
        <v>126</v>
      </c>
      <c r="L6" s="64" t="s">
        <v>4</v>
      </c>
      <c r="M6" s="64" t="s">
        <v>126</v>
      </c>
      <c r="N6" s="64" t="s">
        <v>4</v>
      </c>
      <c r="O6" s="64" t="s">
        <v>126</v>
      </c>
      <c r="P6" s="64" t="s">
        <v>4</v>
      </c>
      <c r="Q6" s="64" t="s">
        <v>126</v>
      </c>
      <c r="R6" s="64" t="s">
        <v>4</v>
      </c>
      <c r="S6" s="64" t="s">
        <v>126</v>
      </c>
      <c r="T6" s="64" t="s">
        <v>4</v>
      </c>
      <c r="U6" s="625"/>
    </row>
    <row r="7" spans="2:21" ht="12.75">
      <c r="B7" s="38" t="s">
        <v>253</v>
      </c>
      <c r="C7" s="31"/>
      <c r="D7" s="40">
        <v>0</v>
      </c>
      <c r="E7" s="20">
        <v>3</v>
      </c>
      <c r="F7" s="40">
        <v>0.013636363636363636</v>
      </c>
      <c r="G7" s="20">
        <v>2</v>
      </c>
      <c r="H7" s="40">
        <v>0.00909090909090909</v>
      </c>
      <c r="I7" s="20">
        <v>2</v>
      </c>
      <c r="J7" s="40">
        <v>0.00909090909090909</v>
      </c>
      <c r="K7" s="20">
        <v>49</v>
      </c>
      <c r="L7" s="40">
        <v>0.22272727272727272</v>
      </c>
      <c r="M7" s="20">
        <v>120</v>
      </c>
      <c r="N7" s="40">
        <v>0.5454545454545454</v>
      </c>
      <c r="O7" s="20"/>
      <c r="P7" s="40">
        <v>0</v>
      </c>
      <c r="Q7" s="20">
        <v>42</v>
      </c>
      <c r="R7" s="40">
        <v>0.19090909090909092</v>
      </c>
      <c r="S7" s="20">
        <v>2</v>
      </c>
      <c r="T7" s="40">
        <v>0.00909090909090909</v>
      </c>
      <c r="U7" s="398">
        <v>220</v>
      </c>
    </row>
    <row r="8" spans="2:21" ht="12.75">
      <c r="B8" s="38" t="s">
        <v>185</v>
      </c>
      <c r="C8" s="31"/>
      <c r="D8" s="40">
        <v>0</v>
      </c>
      <c r="E8" s="20"/>
      <c r="F8" s="40">
        <v>0</v>
      </c>
      <c r="G8" s="20"/>
      <c r="H8" s="40">
        <v>0</v>
      </c>
      <c r="I8" s="20"/>
      <c r="J8" s="40">
        <v>0</v>
      </c>
      <c r="K8" s="20">
        <v>4</v>
      </c>
      <c r="L8" s="40">
        <v>0.18181818181818182</v>
      </c>
      <c r="M8" s="20">
        <v>12</v>
      </c>
      <c r="N8" s="40">
        <v>0.5454545454545454</v>
      </c>
      <c r="O8" s="20">
        <v>1</v>
      </c>
      <c r="P8" s="40">
        <v>0.045454545454545456</v>
      </c>
      <c r="Q8" s="20">
        <v>5</v>
      </c>
      <c r="R8" s="40">
        <v>0.22727272727272727</v>
      </c>
      <c r="S8" s="20"/>
      <c r="T8" s="40">
        <v>0</v>
      </c>
      <c r="U8" s="399">
        <v>22</v>
      </c>
    </row>
    <row r="9" spans="2:21" ht="12.75">
      <c r="B9" s="38" t="s">
        <v>145</v>
      </c>
      <c r="C9" s="31"/>
      <c r="D9" s="40">
        <v>0</v>
      </c>
      <c r="E9" s="20"/>
      <c r="F9" s="40">
        <v>0</v>
      </c>
      <c r="G9" s="20">
        <v>1</v>
      </c>
      <c r="H9" s="40">
        <v>0.022222222222222223</v>
      </c>
      <c r="I9" s="20"/>
      <c r="J9" s="40">
        <v>0</v>
      </c>
      <c r="K9" s="20">
        <v>7</v>
      </c>
      <c r="L9" s="40">
        <v>0.15555555555555556</v>
      </c>
      <c r="M9" s="20">
        <v>28</v>
      </c>
      <c r="N9" s="40">
        <v>0.6222222222222222</v>
      </c>
      <c r="O9" s="20">
        <v>1</v>
      </c>
      <c r="P9" s="40">
        <v>0.022222222222222223</v>
      </c>
      <c r="Q9" s="20">
        <v>6</v>
      </c>
      <c r="R9" s="40">
        <v>0.13333333333333333</v>
      </c>
      <c r="S9" s="20">
        <v>2</v>
      </c>
      <c r="T9" s="40">
        <v>0.044444444444444446</v>
      </c>
      <c r="U9" s="399">
        <v>45</v>
      </c>
    </row>
    <row r="10" spans="2:21" ht="12.75">
      <c r="B10" s="38" t="s">
        <v>179</v>
      </c>
      <c r="C10" s="31"/>
      <c r="D10" s="40">
        <v>0</v>
      </c>
      <c r="E10" s="20"/>
      <c r="F10" s="40">
        <v>0</v>
      </c>
      <c r="G10" s="20"/>
      <c r="H10" s="40">
        <v>0</v>
      </c>
      <c r="I10" s="20"/>
      <c r="J10" s="40">
        <v>0</v>
      </c>
      <c r="K10" s="20">
        <v>12</v>
      </c>
      <c r="L10" s="40">
        <v>0.2857142857142857</v>
      </c>
      <c r="M10" s="20">
        <v>17</v>
      </c>
      <c r="N10" s="40">
        <v>0.40476190476190477</v>
      </c>
      <c r="O10" s="20"/>
      <c r="P10" s="40">
        <v>0</v>
      </c>
      <c r="Q10" s="20">
        <v>13</v>
      </c>
      <c r="R10" s="40">
        <v>0.30952380952380953</v>
      </c>
      <c r="S10" s="20"/>
      <c r="T10" s="40">
        <v>0</v>
      </c>
      <c r="U10" s="399">
        <v>42</v>
      </c>
    </row>
    <row r="11" spans="2:21" ht="12.75">
      <c r="B11" s="38" t="s">
        <v>146</v>
      </c>
      <c r="C11" s="31"/>
      <c r="D11" s="40">
        <v>0</v>
      </c>
      <c r="E11" s="20"/>
      <c r="F11" s="40">
        <v>0</v>
      </c>
      <c r="G11" s="20"/>
      <c r="H11" s="40">
        <v>0</v>
      </c>
      <c r="I11" s="20"/>
      <c r="J11" s="40">
        <v>0</v>
      </c>
      <c r="K11" s="20">
        <v>4</v>
      </c>
      <c r="L11" s="40">
        <v>0.23529411764705882</v>
      </c>
      <c r="M11" s="20">
        <v>10</v>
      </c>
      <c r="N11" s="40">
        <v>0.5882352941176471</v>
      </c>
      <c r="O11" s="20"/>
      <c r="P11" s="40">
        <v>0</v>
      </c>
      <c r="Q11" s="20">
        <v>3</v>
      </c>
      <c r="R11" s="40">
        <v>0.17647058823529413</v>
      </c>
      <c r="S11" s="20"/>
      <c r="T11" s="40">
        <v>0</v>
      </c>
      <c r="U11" s="399">
        <v>17</v>
      </c>
    </row>
    <row r="12" spans="2:21" ht="12.75">
      <c r="B12" s="38" t="s">
        <v>177</v>
      </c>
      <c r="C12" s="31"/>
      <c r="D12" s="40">
        <v>0</v>
      </c>
      <c r="E12" s="20"/>
      <c r="F12" s="40">
        <v>0</v>
      </c>
      <c r="G12" s="20"/>
      <c r="H12" s="40">
        <v>0</v>
      </c>
      <c r="I12" s="20"/>
      <c r="J12" s="40">
        <v>0</v>
      </c>
      <c r="K12" s="20">
        <v>2</v>
      </c>
      <c r="L12" s="40">
        <v>0.11764705882352941</v>
      </c>
      <c r="M12" s="20">
        <v>10</v>
      </c>
      <c r="N12" s="40">
        <v>0.5882352941176471</v>
      </c>
      <c r="O12" s="20"/>
      <c r="P12" s="40">
        <v>0</v>
      </c>
      <c r="Q12" s="20">
        <v>4</v>
      </c>
      <c r="R12" s="40">
        <v>0.23529411764705882</v>
      </c>
      <c r="S12" s="20">
        <v>1</v>
      </c>
      <c r="T12" s="40">
        <v>0.058823529411764705</v>
      </c>
      <c r="U12" s="399">
        <v>17</v>
      </c>
    </row>
    <row r="13" spans="2:21" ht="12.75">
      <c r="B13" s="38" t="s">
        <v>144</v>
      </c>
      <c r="C13" s="31"/>
      <c r="D13" s="40">
        <v>0</v>
      </c>
      <c r="E13" s="20"/>
      <c r="F13" s="40">
        <v>0</v>
      </c>
      <c r="G13" s="20">
        <v>1</v>
      </c>
      <c r="H13" s="40">
        <v>0.021739130434782608</v>
      </c>
      <c r="I13" s="20"/>
      <c r="J13" s="40">
        <v>0</v>
      </c>
      <c r="K13" s="20">
        <v>6</v>
      </c>
      <c r="L13" s="40">
        <v>0.13043478260869565</v>
      </c>
      <c r="M13" s="20">
        <v>26</v>
      </c>
      <c r="N13" s="40">
        <v>0.5652173913043478</v>
      </c>
      <c r="O13" s="20">
        <v>1</v>
      </c>
      <c r="P13" s="40">
        <v>0.021739130434782608</v>
      </c>
      <c r="Q13" s="20">
        <v>12</v>
      </c>
      <c r="R13" s="40">
        <v>0.2608695652173913</v>
      </c>
      <c r="S13" s="20"/>
      <c r="T13" s="40">
        <v>0</v>
      </c>
      <c r="U13" s="399">
        <v>46</v>
      </c>
    </row>
    <row r="14" spans="2:21" ht="12.75">
      <c r="B14" s="38" t="s">
        <v>254</v>
      </c>
      <c r="C14" s="31"/>
      <c r="D14" s="40">
        <v>0</v>
      </c>
      <c r="E14" s="20"/>
      <c r="F14" s="40">
        <v>0</v>
      </c>
      <c r="G14" s="20">
        <v>3</v>
      </c>
      <c r="H14" s="40">
        <v>0.0379746835443038</v>
      </c>
      <c r="I14" s="20"/>
      <c r="J14" s="40">
        <v>0</v>
      </c>
      <c r="K14" s="20">
        <v>15</v>
      </c>
      <c r="L14" s="40">
        <v>0.189873417721519</v>
      </c>
      <c r="M14" s="20">
        <v>28</v>
      </c>
      <c r="N14" s="40">
        <v>0.35443037974683544</v>
      </c>
      <c r="O14" s="20">
        <v>4</v>
      </c>
      <c r="P14" s="40">
        <v>0.05063291139240506</v>
      </c>
      <c r="Q14" s="20">
        <v>27</v>
      </c>
      <c r="R14" s="40">
        <v>0.34177215189873417</v>
      </c>
      <c r="S14" s="20">
        <v>2</v>
      </c>
      <c r="T14" s="40">
        <v>0.02531645569620253</v>
      </c>
      <c r="U14" s="399">
        <v>79</v>
      </c>
    </row>
    <row r="15" spans="2:21" ht="12.75">
      <c r="B15" s="38" t="s">
        <v>151</v>
      </c>
      <c r="C15" s="31"/>
      <c r="D15" s="40">
        <v>0</v>
      </c>
      <c r="E15" s="20"/>
      <c r="F15" s="40">
        <v>0</v>
      </c>
      <c r="G15" s="20"/>
      <c r="H15" s="40">
        <v>0</v>
      </c>
      <c r="I15" s="20"/>
      <c r="J15" s="40">
        <v>0</v>
      </c>
      <c r="K15" s="20">
        <v>3</v>
      </c>
      <c r="L15" s="40">
        <v>0.23076923076923078</v>
      </c>
      <c r="M15" s="20">
        <v>5</v>
      </c>
      <c r="N15" s="40">
        <v>0.38461538461538464</v>
      </c>
      <c r="O15" s="20"/>
      <c r="P15" s="40">
        <v>0</v>
      </c>
      <c r="Q15" s="20">
        <v>5</v>
      </c>
      <c r="R15" s="40">
        <v>0.38461538461538464</v>
      </c>
      <c r="S15" s="20"/>
      <c r="T15" s="40">
        <v>0</v>
      </c>
      <c r="U15" s="399">
        <v>13</v>
      </c>
    </row>
    <row r="16" spans="2:21" ht="12.75">
      <c r="B16" s="38" t="s">
        <v>148</v>
      </c>
      <c r="C16" s="31">
        <v>1</v>
      </c>
      <c r="D16" s="40">
        <v>0.029411764705882353</v>
      </c>
      <c r="E16" s="20"/>
      <c r="F16" s="40">
        <v>0</v>
      </c>
      <c r="G16" s="20"/>
      <c r="H16" s="40">
        <v>0</v>
      </c>
      <c r="I16" s="20">
        <v>1</v>
      </c>
      <c r="J16" s="40">
        <v>0.029411764705882353</v>
      </c>
      <c r="K16" s="20">
        <v>9</v>
      </c>
      <c r="L16" s="40">
        <v>0.2647058823529412</v>
      </c>
      <c r="M16" s="20">
        <v>10</v>
      </c>
      <c r="N16" s="40">
        <v>0.29411764705882354</v>
      </c>
      <c r="O16" s="20"/>
      <c r="P16" s="40">
        <v>0</v>
      </c>
      <c r="Q16" s="20">
        <v>13</v>
      </c>
      <c r="R16" s="40">
        <v>0.38235294117647056</v>
      </c>
      <c r="S16" s="20"/>
      <c r="T16" s="40">
        <v>0</v>
      </c>
      <c r="U16" s="399">
        <v>34</v>
      </c>
    </row>
    <row r="17" spans="2:21" ht="12.75">
      <c r="B17" s="38" t="s">
        <v>255</v>
      </c>
      <c r="C17" s="31"/>
      <c r="D17" s="40">
        <v>0</v>
      </c>
      <c r="E17" s="20"/>
      <c r="F17" s="40">
        <v>0</v>
      </c>
      <c r="G17" s="20"/>
      <c r="H17" s="40">
        <v>0</v>
      </c>
      <c r="I17" s="20"/>
      <c r="J17" s="40">
        <v>0</v>
      </c>
      <c r="K17" s="20">
        <v>3</v>
      </c>
      <c r="L17" s="40">
        <v>0.2727272727272727</v>
      </c>
      <c r="M17" s="20">
        <v>4</v>
      </c>
      <c r="N17" s="40">
        <v>0.36363636363636365</v>
      </c>
      <c r="O17" s="20">
        <v>3</v>
      </c>
      <c r="P17" s="40">
        <v>0.2727272727272727</v>
      </c>
      <c r="Q17" s="20">
        <v>1</v>
      </c>
      <c r="R17" s="40">
        <v>0.09090909090909091</v>
      </c>
      <c r="S17" s="20"/>
      <c r="T17" s="40">
        <v>0</v>
      </c>
      <c r="U17" s="399">
        <v>11</v>
      </c>
    </row>
    <row r="18" spans="2:21" ht="12.75">
      <c r="B18" s="56" t="s">
        <v>256</v>
      </c>
      <c r="C18" s="146"/>
      <c r="D18" s="40">
        <v>0</v>
      </c>
      <c r="E18" s="154"/>
      <c r="F18" s="40">
        <v>0</v>
      </c>
      <c r="G18" s="154">
        <v>1</v>
      </c>
      <c r="H18" s="40">
        <v>0.043478260869565216</v>
      </c>
      <c r="I18" s="154"/>
      <c r="J18" s="40">
        <v>0</v>
      </c>
      <c r="K18" s="154">
        <v>9</v>
      </c>
      <c r="L18" s="40">
        <v>0.391304347826087</v>
      </c>
      <c r="M18" s="154">
        <v>6</v>
      </c>
      <c r="N18" s="40">
        <v>0.2608695652173913</v>
      </c>
      <c r="O18" s="154"/>
      <c r="P18" s="40">
        <v>0</v>
      </c>
      <c r="Q18" s="154">
        <v>7</v>
      </c>
      <c r="R18" s="40">
        <v>0.30434782608695654</v>
      </c>
      <c r="S18" s="154"/>
      <c r="T18" s="40">
        <v>0</v>
      </c>
      <c r="U18" s="399">
        <v>23</v>
      </c>
    </row>
    <row r="19" spans="2:21" ht="13.5" thickBot="1">
      <c r="B19" s="109" t="s">
        <v>5</v>
      </c>
      <c r="C19" s="135">
        <v>1</v>
      </c>
      <c r="D19" s="134">
        <v>0.0017574692442882249</v>
      </c>
      <c r="E19" s="110">
        <v>3</v>
      </c>
      <c r="F19" s="134">
        <v>0.005272407732864675</v>
      </c>
      <c r="G19" s="110">
        <v>8</v>
      </c>
      <c r="H19" s="134">
        <v>0.014059753954305799</v>
      </c>
      <c r="I19" s="110">
        <v>3</v>
      </c>
      <c r="J19" s="134">
        <v>0.005272407732864675</v>
      </c>
      <c r="K19" s="110">
        <v>123</v>
      </c>
      <c r="L19" s="134">
        <v>0.21616871704745166</v>
      </c>
      <c r="M19" s="110">
        <v>276</v>
      </c>
      <c r="N19" s="134">
        <v>0.4850615114235501</v>
      </c>
      <c r="O19" s="110">
        <v>10</v>
      </c>
      <c r="P19" s="134">
        <v>0.01757469244288225</v>
      </c>
      <c r="Q19" s="110">
        <v>138</v>
      </c>
      <c r="R19" s="134">
        <v>0.24253075571177504</v>
      </c>
      <c r="S19" s="110">
        <v>7</v>
      </c>
      <c r="T19" s="134">
        <v>0.012302284710017574</v>
      </c>
      <c r="U19" s="400">
        <v>569</v>
      </c>
    </row>
    <row r="20" spans="2:21" ht="12.75">
      <c r="B20" s="26"/>
      <c r="C20" s="60"/>
      <c r="D20" s="59"/>
      <c r="E20" s="60"/>
      <c r="F20" s="59"/>
      <c r="G20" s="26"/>
      <c r="H20" s="59"/>
      <c r="I20" s="26"/>
      <c r="J20" s="59"/>
      <c r="K20" s="26"/>
      <c r="L20" s="59"/>
      <c r="M20" s="26"/>
      <c r="N20" s="59"/>
      <c r="O20" s="60"/>
      <c r="P20" s="59"/>
      <c r="Q20" s="59"/>
      <c r="R20" s="59"/>
      <c r="S20" s="60"/>
      <c r="T20" s="59"/>
      <c r="U20" s="26"/>
    </row>
    <row r="21" spans="2:21" ht="12.75">
      <c r="B21" s="87"/>
      <c r="C21" s="124"/>
      <c r="D21" s="133"/>
      <c r="E21" s="124"/>
      <c r="F21" s="133"/>
      <c r="G21" s="124"/>
      <c r="H21" s="133"/>
      <c r="I21" s="124"/>
      <c r="J21" s="133"/>
      <c r="K21" s="124"/>
      <c r="L21" s="133"/>
      <c r="M21" s="124"/>
      <c r="N21" s="133"/>
      <c r="O21" s="124"/>
      <c r="P21" s="133"/>
      <c r="Q21" s="133"/>
      <c r="R21" s="133"/>
      <c r="S21" s="124"/>
      <c r="T21" s="133"/>
      <c r="U21" s="124"/>
    </row>
    <row r="22" spans="2:21" ht="12.7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ht="12.75">
      <c r="B23" s="11" t="s">
        <v>6</v>
      </c>
    </row>
    <row r="24" ht="12.75">
      <c r="B24" t="s">
        <v>239</v>
      </c>
    </row>
    <row r="25" ht="12.75">
      <c r="B25" s="13" t="s">
        <v>15</v>
      </c>
    </row>
    <row r="26" ht="12.75">
      <c r="B26" s="13" t="s">
        <v>80</v>
      </c>
    </row>
    <row r="27" ht="12.75">
      <c r="B27" t="s">
        <v>97</v>
      </c>
    </row>
    <row r="28" ht="12.75">
      <c r="B28" s="13"/>
    </row>
    <row r="29" ht="20.25">
      <c r="B29" s="7" t="s">
        <v>1</v>
      </c>
    </row>
  </sheetData>
  <sheetProtection/>
  <mergeCells count="12">
    <mergeCell ref="B2:W2"/>
    <mergeCell ref="G5:H5"/>
    <mergeCell ref="I5:J5"/>
    <mergeCell ref="K5:L5"/>
    <mergeCell ref="B5:B6"/>
    <mergeCell ref="C5:D5"/>
    <mergeCell ref="Q5:R5"/>
    <mergeCell ref="E5:F5"/>
    <mergeCell ref="S5:T5"/>
    <mergeCell ref="O5:P5"/>
    <mergeCell ref="M5:N5"/>
    <mergeCell ref="U5:U6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00"/>
  </sheetPr>
  <dimension ref="B2:AE29"/>
  <sheetViews>
    <sheetView zoomScalePageLayoutView="0" workbookViewId="0" topLeftCell="A1">
      <selection activeCell="B5" sqref="B5:AC19"/>
    </sheetView>
  </sheetViews>
  <sheetFormatPr defaultColWidth="9.140625" defaultRowHeight="12.75"/>
  <cols>
    <col min="2" max="2" width="21.7109375" style="0" customWidth="1"/>
    <col min="3" max="3" width="6.421875" style="0" customWidth="1"/>
    <col min="4" max="4" width="9.28125" style="0" customWidth="1"/>
    <col min="5" max="5" width="6.7109375" style="0" customWidth="1"/>
    <col min="6" max="6" width="7.57421875" style="0" customWidth="1"/>
    <col min="7" max="7" width="7.28125" style="0" customWidth="1"/>
    <col min="8" max="8" width="7.57421875" style="0" customWidth="1"/>
    <col min="9" max="9" width="4.421875" style="0" customWidth="1"/>
    <col min="10" max="10" width="7.7109375" style="0" customWidth="1"/>
    <col min="11" max="11" width="6.57421875" style="0" customWidth="1"/>
    <col min="16" max="22" width="6.7109375" style="0" customWidth="1"/>
    <col min="23" max="23" width="8.00390625" style="0" customWidth="1"/>
    <col min="24" max="24" width="16.7109375" style="0" customWidth="1"/>
    <col min="25" max="27" width="6.7109375" style="0" customWidth="1"/>
    <col min="28" max="28" width="13.57421875" style="0" customWidth="1"/>
    <col min="29" max="29" width="9.7109375" style="0" customWidth="1"/>
    <col min="30" max="30" width="6.7109375" style="0" customWidth="1"/>
    <col min="31" max="31" width="10.00390625" style="0" customWidth="1"/>
  </cols>
  <sheetData>
    <row r="2" spans="2:31" ht="27.75" customHeight="1">
      <c r="B2" s="563" t="s">
        <v>201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</row>
    <row r="3" spans="2:31" s="57" customFormat="1" ht="18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ht="13.5" thickBot="1"/>
    <row r="5" spans="2:29" ht="47.25" customHeight="1">
      <c r="B5" s="628" t="s">
        <v>36</v>
      </c>
      <c r="C5" s="622" t="s">
        <v>68</v>
      </c>
      <c r="D5" s="623"/>
      <c r="E5" s="622" t="s">
        <v>69</v>
      </c>
      <c r="F5" s="623"/>
      <c r="G5" s="622" t="s">
        <v>70</v>
      </c>
      <c r="H5" s="623"/>
      <c r="I5" s="622" t="s">
        <v>72</v>
      </c>
      <c r="J5" s="623"/>
      <c r="K5" s="622" t="s">
        <v>73</v>
      </c>
      <c r="L5" s="623"/>
      <c r="M5" s="622" t="s">
        <v>74</v>
      </c>
      <c r="N5" s="623"/>
      <c r="O5" s="622" t="s">
        <v>75</v>
      </c>
      <c r="P5" s="623"/>
      <c r="Q5" s="622" t="s">
        <v>76</v>
      </c>
      <c r="R5" s="623"/>
      <c r="S5" s="622" t="s">
        <v>77</v>
      </c>
      <c r="T5" s="623"/>
      <c r="U5" s="622" t="s">
        <v>66</v>
      </c>
      <c r="V5" s="623"/>
      <c r="W5" s="622" t="s">
        <v>78</v>
      </c>
      <c r="X5" s="623"/>
      <c r="Y5" s="622" t="s">
        <v>67</v>
      </c>
      <c r="Z5" s="623"/>
      <c r="AA5" s="622" t="s">
        <v>131</v>
      </c>
      <c r="AB5" s="623"/>
      <c r="AC5" s="630" t="s">
        <v>5</v>
      </c>
    </row>
    <row r="6" spans="2:29" ht="15.75">
      <c r="B6" s="629"/>
      <c r="C6" s="139" t="s">
        <v>126</v>
      </c>
      <c r="D6" s="139" t="s">
        <v>4</v>
      </c>
      <c r="E6" s="139" t="s">
        <v>126</v>
      </c>
      <c r="F6" s="139" t="s">
        <v>4</v>
      </c>
      <c r="G6" s="139" t="s">
        <v>126</v>
      </c>
      <c r="H6" s="139" t="s">
        <v>4</v>
      </c>
      <c r="I6" s="139" t="s">
        <v>126</v>
      </c>
      <c r="J6" s="139" t="s">
        <v>4</v>
      </c>
      <c r="K6" s="139" t="s">
        <v>126</v>
      </c>
      <c r="L6" s="139" t="s">
        <v>4</v>
      </c>
      <c r="M6" s="139" t="s">
        <v>126</v>
      </c>
      <c r="N6" s="139" t="s">
        <v>4</v>
      </c>
      <c r="O6" s="139" t="s">
        <v>126</v>
      </c>
      <c r="P6" s="139" t="s">
        <v>4</v>
      </c>
      <c r="Q6" s="139" t="s">
        <v>126</v>
      </c>
      <c r="R6" s="139" t="s">
        <v>4</v>
      </c>
      <c r="S6" s="139" t="s">
        <v>126</v>
      </c>
      <c r="T6" s="139" t="s">
        <v>4</v>
      </c>
      <c r="U6" s="139" t="s">
        <v>126</v>
      </c>
      <c r="V6" s="139" t="s">
        <v>4</v>
      </c>
      <c r="W6" s="139" t="s">
        <v>126</v>
      </c>
      <c r="X6" s="139" t="s">
        <v>4</v>
      </c>
      <c r="Y6" s="139" t="s">
        <v>126</v>
      </c>
      <c r="Z6" s="139" t="s">
        <v>4</v>
      </c>
      <c r="AA6" s="139" t="s">
        <v>126</v>
      </c>
      <c r="AB6" s="139" t="s">
        <v>4</v>
      </c>
      <c r="AC6" s="631"/>
    </row>
    <row r="7" spans="2:29" ht="12.75">
      <c r="B7" s="38" t="s">
        <v>253</v>
      </c>
      <c r="C7" s="20">
        <v>7</v>
      </c>
      <c r="D7" s="40">
        <f>1*C7/$AC7</f>
        <v>0.031818181818181815</v>
      </c>
      <c r="E7" s="20">
        <v>20</v>
      </c>
      <c r="F7" s="40">
        <f>1*E7/$AC7</f>
        <v>0.09090909090909091</v>
      </c>
      <c r="G7" s="20">
        <v>1</v>
      </c>
      <c r="H7" s="40">
        <f aca="true" t="shared" si="0" ref="H7:H19">1*G7/$AC7</f>
        <v>0.004545454545454545</v>
      </c>
      <c r="I7" s="20">
        <v>86</v>
      </c>
      <c r="J7" s="40">
        <f aca="true" t="shared" si="1" ref="J7:J19">1*I7/$AC7</f>
        <v>0.39090909090909093</v>
      </c>
      <c r="K7" s="20">
        <v>1</v>
      </c>
      <c r="L7" s="40">
        <f aca="true" t="shared" si="2" ref="L7:L19">1*K7/$AC7</f>
        <v>0.004545454545454545</v>
      </c>
      <c r="M7" s="31">
        <v>1</v>
      </c>
      <c r="N7" s="40">
        <f aca="true" t="shared" si="3" ref="N7:N19">1*M7/$AC7</f>
        <v>0.004545454545454545</v>
      </c>
      <c r="O7" s="20">
        <v>13</v>
      </c>
      <c r="P7" s="40">
        <f aca="true" t="shared" si="4" ref="P7:P19">1*O7/$AC7</f>
        <v>0.05909090909090909</v>
      </c>
      <c r="Q7" s="20">
        <v>1</v>
      </c>
      <c r="R7" s="40">
        <f aca="true" t="shared" si="5" ref="R7:R19">1*Q7/$AC7</f>
        <v>0.004545454545454545</v>
      </c>
      <c r="S7" s="20"/>
      <c r="T7" s="40">
        <f aca="true" t="shared" si="6" ref="T7:T19">1*S7/$AC7</f>
        <v>0</v>
      </c>
      <c r="U7" s="20"/>
      <c r="V7" s="40">
        <f aca="true" t="shared" si="7" ref="V7:V19">1*U7/$AC7</f>
        <v>0</v>
      </c>
      <c r="W7" s="20">
        <v>40</v>
      </c>
      <c r="X7" s="40">
        <f aca="true" t="shared" si="8" ref="X7:X19">1*W7/$AC7</f>
        <v>0.18181818181818182</v>
      </c>
      <c r="Y7" s="20">
        <v>46</v>
      </c>
      <c r="Z7" s="40">
        <f aca="true" t="shared" si="9" ref="Z7:Z19">1*Y7/$AC7</f>
        <v>0.20909090909090908</v>
      </c>
      <c r="AA7" s="20">
        <v>4</v>
      </c>
      <c r="AB7" s="40">
        <f aca="true" t="shared" si="10" ref="AB7:AB19">1*AA7/$AC7</f>
        <v>0.01818181818181818</v>
      </c>
      <c r="AC7" s="62">
        <v>220</v>
      </c>
    </row>
    <row r="8" spans="2:29" ht="12.75">
      <c r="B8" s="38" t="s">
        <v>185</v>
      </c>
      <c r="C8" s="20"/>
      <c r="D8" s="40">
        <f aca="true" t="shared" si="11" ref="D8:F19">1*C8/$AC8</f>
        <v>0</v>
      </c>
      <c r="E8" s="20">
        <v>1</v>
      </c>
      <c r="F8" s="40">
        <f t="shared" si="11"/>
        <v>0.045454545454545456</v>
      </c>
      <c r="G8" s="20"/>
      <c r="H8" s="40">
        <f t="shared" si="0"/>
        <v>0</v>
      </c>
      <c r="I8" s="20">
        <v>5</v>
      </c>
      <c r="J8" s="40">
        <f t="shared" si="1"/>
        <v>0.22727272727272727</v>
      </c>
      <c r="K8" s="20">
        <v>1</v>
      </c>
      <c r="L8" s="40">
        <f t="shared" si="2"/>
        <v>0.045454545454545456</v>
      </c>
      <c r="M8" s="31"/>
      <c r="N8" s="40">
        <f t="shared" si="3"/>
        <v>0</v>
      </c>
      <c r="O8" s="20">
        <v>2</v>
      </c>
      <c r="P8" s="40">
        <f t="shared" si="4"/>
        <v>0.09090909090909091</v>
      </c>
      <c r="Q8" s="20">
        <v>1</v>
      </c>
      <c r="R8" s="40">
        <f t="shared" si="5"/>
        <v>0.045454545454545456</v>
      </c>
      <c r="S8" s="20"/>
      <c r="T8" s="40">
        <f t="shared" si="6"/>
        <v>0</v>
      </c>
      <c r="U8" s="20"/>
      <c r="V8" s="40">
        <f t="shared" si="7"/>
        <v>0</v>
      </c>
      <c r="W8" s="20">
        <v>5</v>
      </c>
      <c r="X8" s="40">
        <f t="shared" si="8"/>
        <v>0.22727272727272727</v>
      </c>
      <c r="Y8" s="20">
        <v>5</v>
      </c>
      <c r="Z8" s="40">
        <f t="shared" si="9"/>
        <v>0.22727272727272727</v>
      </c>
      <c r="AA8" s="20">
        <v>2</v>
      </c>
      <c r="AB8" s="40">
        <f t="shared" si="10"/>
        <v>0.09090909090909091</v>
      </c>
      <c r="AC8" s="62">
        <v>22</v>
      </c>
    </row>
    <row r="9" spans="2:29" ht="12.75">
      <c r="B9" s="38" t="s">
        <v>145</v>
      </c>
      <c r="C9" s="20">
        <v>3</v>
      </c>
      <c r="D9" s="40">
        <f t="shared" si="11"/>
        <v>0.06666666666666667</v>
      </c>
      <c r="E9" s="20"/>
      <c r="F9" s="40">
        <f t="shared" si="11"/>
        <v>0</v>
      </c>
      <c r="G9" s="20"/>
      <c r="H9" s="40">
        <f t="shared" si="0"/>
        <v>0</v>
      </c>
      <c r="I9" s="20">
        <v>23</v>
      </c>
      <c r="J9" s="40">
        <f t="shared" si="1"/>
        <v>0.5111111111111111</v>
      </c>
      <c r="K9" s="20"/>
      <c r="L9" s="40">
        <f t="shared" si="2"/>
        <v>0</v>
      </c>
      <c r="M9" s="31"/>
      <c r="N9" s="40">
        <f t="shared" si="3"/>
        <v>0</v>
      </c>
      <c r="O9" s="20">
        <v>1</v>
      </c>
      <c r="P9" s="40">
        <f t="shared" si="4"/>
        <v>0.022222222222222223</v>
      </c>
      <c r="Q9" s="20"/>
      <c r="R9" s="40">
        <f t="shared" si="5"/>
        <v>0</v>
      </c>
      <c r="S9" s="20">
        <v>1</v>
      </c>
      <c r="T9" s="40">
        <f t="shared" si="6"/>
        <v>0.022222222222222223</v>
      </c>
      <c r="U9" s="20"/>
      <c r="V9" s="40">
        <f t="shared" si="7"/>
        <v>0</v>
      </c>
      <c r="W9" s="20">
        <v>8</v>
      </c>
      <c r="X9" s="40">
        <f t="shared" si="8"/>
        <v>0.17777777777777778</v>
      </c>
      <c r="Y9" s="20">
        <v>6</v>
      </c>
      <c r="Z9" s="40">
        <f t="shared" si="9"/>
        <v>0.13333333333333333</v>
      </c>
      <c r="AA9" s="20">
        <v>3</v>
      </c>
      <c r="AB9" s="40">
        <f t="shared" si="10"/>
        <v>0.06666666666666667</v>
      </c>
      <c r="AC9" s="62">
        <v>45</v>
      </c>
    </row>
    <row r="10" spans="2:29" ht="12.75">
      <c r="B10" s="38" t="s">
        <v>179</v>
      </c>
      <c r="C10" s="20">
        <v>1</v>
      </c>
      <c r="D10" s="40">
        <f t="shared" si="11"/>
        <v>0.023809523809523808</v>
      </c>
      <c r="E10" s="20">
        <v>3</v>
      </c>
      <c r="F10" s="40">
        <f t="shared" si="11"/>
        <v>0.07142857142857142</v>
      </c>
      <c r="G10" s="20"/>
      <c r="H10" s="40">
        <f t="shared" si="0"/>
        <v>0</v>
      </c>
      <c r="I10" s="20">
        <v>17</v>
      </c>
      <c r="J10" s="40">
        <f t="shared" si="1"/>
        <v>0.40476190476190477</v>
      </c>
      <c r="K10" s="20"/>
      <c r="L10" s="40">
        <f t="shared" si="2"/>
        <v>0</v>
      </c>
      <c r="M10" s="31">
        <v>1</v>
      </c>
      <c r="N10" s="40">
        <f t="shared" si="3"/>
        <v>0.023809523809523808</v>
      </c>
      <c r="O10" s="20">
        <v>2</v>
      </c>
      <c r="P10" s="40">
        <f t="shared" si="4"/>
        <v>0.047619047619047616</v>
      </c>
      <c r="Q10" s="20"/>
      <c r="R10" s="40">
        <f t="shared" si="5"/>
        <v>0</v>
      </c>
      <c r="S10" s="20"/>
      <c r="T10" s="40">
        <f t="shared" si="6"/>
        <v>0</v>
      </c>
      <c r="U10" s="20"/>
      <c r="V10" s="40">
        <f t="shared" si="7"/>
        <v>0</v>
      </c>
      <c r="W10" s="20">
        <v>5</v>
      </c>
      <c r="X10" s="40">
        <f t="shared" si="8"/>
        <v>0.11904761904761904</v>
      </c>
      <c r="Y10" s="20">
        <v>13</v>
      </c>
      <c r="Z10" s="40">
        <f t="shared" si="9"/>
        <v>0.30952380952380953</v>
      </c>
      <c r="AA10" s="20"/>
      <c r="AB10" s="40">
        <f t="shared" si="10"/>
        <v>0</v>
      </c>
      <c r="AC10" s="62">
        <v>42</v>
      </c>
    </row>
    <row r="11" spans="2:29" ht="12.75">
      <c r="B11" s="38" t="s">
        <v>146</v>
      </c>
      <c r="C11" s="20"/>
      <c r="D11" s="40">
        <f t="shared" si="11"/>
        <v>0</v>
      </c>
      <c r="E11" s="20">
        <v>3</v>
      </c>
      <c r="F11" s="40">
        <f t="shared" si="11"/>
        <v>0.17647058823529413</v>
      </c>
      <c r="G11" s="20"/>
      <c r="H11" s="40">
        <f t="shared" si="0"/>
        <v>0</v>
      </c>
      <c r="I11" s="20">
        <v>7</v>
      </c>
      <c r="J11" s="40">
        <f t="shared" si="1"/>
        <v>0.4117647058823529</v>
      </c>
      <c r="K11" s="20">
        <v>1</v>
      </c>
      <c r="L11" s="40">
        <f t="shared" si="2"/>
        <v>0.058823529411764705</v>
      </c>
      <c r="M11" s="31"/>
      <c r="N11" s="40">
        <f t="shared" si="3"/>
        <v>0</v>
      </c>
      <c r="O11" s="20"/>
      <c r="P11" s="40">
        <f t="shared" si="4"/>
        <v>0</v>
      </c>
      <c r="Q11" s="20"/>
      <c r="R11" s="40">
        <f t="shared" si="5"/>
        <v>0</v>
      </c>
      <c r="S11" s="20">
        <v>1</v>
      </c>
      <c r="T11" s="40">
        <f t="shared" si="6"/>
        <v>0.058823529411764705</v>
      </c>
      <c r="U11" s="20"/>
      <c r="V11" s="40">
        <f t="shared" si="7"/>
        <v>0</v>
      </c>
      <c r="W11" s="20">
        <v>2</v>
      </c>
      <c r="X11" s="40">
        <f t="shared" si="8"/>
        <v>0.11764705882352941</v>
      </c>
      <c r="Y11" s="20">
        <v>3</v>
      </c>
      <c r="Z11" s="40">
        <f t="shared" si="9"/>
        <v>0.17647058823529413</v>
      </c>
      <c r="AA11" s="20"/>
      <c r="AB11" s="40">
        <f t="shared" si="10"/>
        <v>0</v>
      </c>
      <c r="AC11" s="62">
        <v>17</v>
      </c>
    </row>
    <row r="12" spans="2:29" ht="12.75">
      <c r="B12" s="38" t="s">
        <v>177</v>
      </c>
      <c r="C12" s="20"/>
      <c r="D12" s="40">
        <f t="shared" si="11"/>
        <v>0</v>
      </c>
      <c r="E12" s="20">
        <v>1</v>
      </c>
      <c r="F12" s="40">
        <f t="shared" si="11"/>
        <v>0.058823529411764705</v>
      </c>
      <c r="G12" s="20"/>
      <c r="H12" s="40">
        <f t="shared" si="0"/>
        <v>0</v>
      </c>
      <c r="I12" s="20">
        <v>9</v>
      </c>
      <c r="J12" s="40">
        <f t="shared" si="1"/>
        <v>0.5294117647058824</v>
      </c>
      <c r="K12" s="20"/>
      <c r="L12" s="40">
        <f t="shared" si="2"/>
        <v>0</v>
      </c>
      <c r="M12" s="31"/>
      <c r="N12" s="40">
        <f t="shared" si="3"/>
        <v>0</v>
      </c>
      <c r="O12" s="20">
        <v>1</v>
      </c>
      <c r="P12" s="40">
        <f t="shared" si="4"/>
        <v>0.058823529411764705</v>
      </c>
      <c r="Q12" s="20"/>
      <c r="R12" s="40">
        <f t="shared" si="5"/>
        <v>0</v>
      </c>
      <c r="S12" s="20"/>
      <c r="T12" s="40">
        <f t="shared" si="6"/>
        <v>0</v>
      </c>
      <c r="U12" s="20"/>
      <c r="V12" s="40">
        <f t="shared" si="7"/>
        <v>0</v>
      </c>
      <c r="W12" s="20">
        <v>1</v>
      </c>
      <c r="X12" s="40">
        <f t="shared" si="8"/>
        <v>0.058823529411764705</v>
      </c>
      <c r="Y12" s="20">
        <v>4</v>
      </c>
      <c r="Z12" s="40">
        <f t="shared" si="9"/>
        <v>0.23529411764705882</v>
      </c>
      <c r="AA12" s="20">
        <v>1</v>
      </c>
      <c r="AB12" s="40">
        <f t="shared" si="10"/>
        <v>0.058823529411764705</v>
      </c>
      <c r="AC12" s="62">
        <v>17</v>
      </c>
    </row>
    <row r="13" spans="2:29" ht="12.75">
      <c r="B13" s="38" t="s">
        <v>144</v>
      </c>
      <c r="C13" s="20"/>
      <c r="D13" s="40">
        <f t="shared" si="11"/>
        <v>0</v>
      </c>
      <c r="E13" s="20">
        <v>4</v>
      </c>
      <c r="F13" s="40">
        <f t="shared" si="11"/>
        <v>0.08695652173913043</v>
      </c>
      <c r="G13" s="20"/>
      <c r="H13" s="40">
        <f t="shared" si="0"/>
        <v>0</v>
      </c>
      <c r="I13" s="20">
        <v>21</v>
      </c>
      <c r="J13" s="40">
        <f t="shared" si="1"/>
        <v>0.45652173913043476</v>
      </c>
      <c r="K13" s="20"/>
      <c r="L13" s="40">
        <f t="shared" si="2"/>
        <v>0</v>
      </c>
      <c r="M13" s="31"/>
      <c r="N13" s="40">
        <f t="shared" si="3"/>
        <v>0</v>
      </c>
      <c r="O13" s="20">
        <v>1</v>
      </c>
      <c r="P13" s="40">
        <f t="shared" si="4"/>
        <v>0.021739130434782608</v>
      </c>
      <c r="Q13" s="20"/>
      <c r="R13" s="40">
        <f t="shared" si="5"/>
        <v>0</v>
      </c>
      <c r="S13" s="20">
        <v>1</v>
      </c>
      <c r="T13" s="40">
        <f t="shared" si="6"/>
        <v>0.021739130434782608</v>
      </c>
      <c r="U13" s="20">
        <v>2</v>
      </c>
      <c r="V13" s="40">
        <f t="shared" si="7"/>
        <v>0.043478260869565216</v>
      </c>
      <c r="W13" s="20">
        <v>7</v>
      </c>
      <c r="X13" s="40">
        <f t="shared" si="8"/>
        <v>0.15217391304347827</v>
      </c>
      <c r="Y13" s="20">
        <v>10</v>
      </c>
      <c r="Z13" s="40">
        <f t="shared" si="9"/>
        <v>0.21739130434782608</v>
      </c>
      <c r="AA13" s="20"/>
      <c r="AB13" s="40">
        <f t="shared" si="10"/>
        <v>0</v>
      </c>
      <c r="AC13" s="62">
        <v>46</v>
      </c>
    </row>
    <row r="14" spans="2:29" ht="12.75">
      <c r="B14" s="38" t="s">
        <v>254</v>
      </c>
      <c r="C14" s="20">
        <v>4</v>
      </c>
      <c r="D14" s="40">
        <f t="shared" si="11"/>
        <v>0.05063291139240506</v>
      </c>
      <c r="E14" s="20">
        <v>7</v>
      </c>
      <c r="F14" s="40">
        <f t="shared" si="11"/>
        <v>0.08860759493670886</v>
      </c>
      <c r="G14" s="20"/>
      <c r="H14" s="40">
        <f t="shared" si="0"/>
        <v>0</v>
      </c>
      <c r="I14" s="20">
        <v>31</v>
      </c>
      <c r="J14" s="40">
        <f t="shared" si="1"/>
        <v>0.3924050632911392</v>
      </c>
      <c r="K14" s="20"/>
      <c r="L14" s="40">
        <f t="shared" si="2"/>
        <v>0</v>
      </c>
      <c r="M14" s="31">
        <v>1</v>
      </c>
      <c r="N14" s="40">
        <f t="shared" si="3"/>
        <v>0.012658227848101266</v>
      </c>
      <c r="O14" s="20">
        <v>1</v>
      </c>
      <c r="P14" s="40">
        <f t="shared" si="4"/>
        <v>0.012658227848101266</v>
      </c>
      <c r="Q14" s="20"/>
      <c r="R14" s="40">
        <f t="shared" si="5"/>
        <v>0</v>
      </c>
      <c r="S14" s="20">
        <v>1</v>
      </c>
      <c r="T14" s="40">
        <f t="shared" si="6"/>
        <v>0.012658227848101266</v>
      </c>
      <c r="U14" s="20">
        <v>2</v>
      </c>
      <c r="V14" s="40">
        <f t="shared" si="7"/>
        <v>0.02531645569620253</v>
      </c>
      <c r="W14" s="20">
        <v>5</v>
      </c>
      <c r="X14" s="40">
        <f t="shared" si="8"/>
        <v>0.06329113924050633</v>
      </c>
      <c r="Y14" s="20">
        <v>26</v>
      </c>
      <c r="Z14" s="40">
        <f t="shared" si="9"/>
        <v>0.3291139240506329</v>
      </c>
      <c r="AA14" s="20">
        <v>1</v>
      </c>
      <c r="AB14" s="40">
        <f t="shared" si="10"/>
        <v>0.012658227848101266</v>
      </c>
      <c r="AC14" s="62">
        <v>79</v>
      </c>
    </row>
    <row r="15" spans="2:29" ht="12.75">
      <c r="B15" s="38" t="s">
        <v>151</v>
      </c>
      <c r="C15" s="20"/>
      <c r="D15" s="40">
        <f t="shared" si="11"/>
        <v>0</v>
      </c>
      <c r="E15" s="20">
        <v>1</v>
      </c>
      <c r="F15" s="40">
        <f t="shared" si="11"/>
        <v>0.07692307692307693</v>
      </c>
      <c r="G15" s="20"/>
      <c r="H15" s="40">
        <f t="shared" si="0"/>
        <v>0</v>
      </c>
      <c r="I15" s="20">
        <v>6</v>
      </c>
      <c r="J15" s="40">
        <f t="shared" si="1"/>
        <v>0.46153846153846156</v>
      </c>
      <c r="K15" s="20">
        <v>1</v>
      </c>
      <c r="L15" s="40">
        <f t="shared" si="2"/>
        <v>0.07692307692307693</v>
      </c>
      <c r="M15" s="31"/>
      <c r="N15" s="40">
        <f t="shared" si="3"/>
        <v>0</v>
      </c>
      <c r="O15" s="20"/>
      <c r="P15" s="40">
        <f t="shared" si="4"/>
        <v>0</v>
      </c>
      <c r="Q15" s="20"/>
      <c r="R15" s="40">
        <f t="shared" si="5"/>
        <v>0</v>
      </c>
      <c r="S15" s="20"/>
      <c r="T15" s="40">
        <f t="shared" si="6"/>
        <v>0</v>
      </c>
      <c r="U15" s="20"/>
      <c r="V15" s="40">
        <f t="shared" si="7"/>
        <v>0</v>
      </c>
      <c r="W15" s="20"/>
      <c r="X15" s="40">
        <f t="shared" si="8"/>
        <v>0</v>
      </c>
      <c r="Y15" s="20">
        <v>5</v>
      </c>
      <c r="Z15" s="40">
        <f t="shared" si="9"/>
        <v>0.38461538461538464</v>
      </c>
      <c r="AA15" s="20"/>
      <c r="AB15" s="40">
        <f t="shared" si="10"/>
        <v>0</v>
      </c>
      <c r="AC15" s="62">
        <v>13</v>
      </c>
    </row>
    <row r="16" spans="2:29" ht="12.75">
      <c r="B16" s="38" t="s">
        <v>148</v>
      </c>
      <c r="C16" s="20">
        <v>3</v>
      </c>
      <c r="D16" s="40">
        <f t="shared" si="11"/>
        <v>0.08823529411764706</v>
      </c>
      <c r="E16" s="20">
        <v>6</v>
      </c>
      <c r="F16" s="40">
        <f t="shared" si="11"/>
        <v>0.17647058823529413</v>
      </c>
      <c r="G16" s="20">
        <v>1</v>
      </c>
      <c r="H16" s="40">
        <f t="shared" si="0"/>
        <v>0.029411764705882353</v>
      </c>
      <c r="I16" s="20">
        <v>9</v>
      </c>
      <c r="J16" s="40">
        <f t="shared" si="1"/>
        <v>0.2647058823529412</v>
      </c>
      <c r="K16" s="20"/>
      <c r="L16" s="40">
        <f t="shared" si="2"/>
        <v>0</v>
      </c>
      <c r="M16" s="31"/>
      <c r="N16" s="40">
        <f t="shared" si="3"/>
        <v>0</v>
      </c>
      <c r="O16" s="20"/>
      <c r="P16" s="40">
        <f t="shared" si="4"/>
        <v>0</v>
      </c>
      <c r="Q16" s="20"/>
      <c r="R16" s="40">
        <f t="shared" si="5"/>
        <v>0</v>
      </c>
      <c r="S16" s="20">
        <v>1</v>
      </c>
      <c r="T16" s="40">
        <f t="shared" si="6"/>
        <v>0.029411764705882353</v>
      </c>
      <c r="U16" s="20"/>
      <c r="V16" s="40">
        <f t="shared" si="7"/>
        <v>0</v>
      </c>
      <c r="W16" s="20">
        <v>1</v>
      </c>
      <c r="X16" s="40">
        <f t="shared" si="8"/>
        <v>0.029411764705882353</v>
      </c>
      <c r="Y16" s="20">
        <v>13</v>
      </c>
      <c r="Z16" s="40">
        <f t="shared" si="9"/>
        <v>0.38235294117647056</v>
      </c>
      <c r="AA16" s="20"/>
      <c r="AB16" s="40">
        <f t="shared" si="10"/>
        <v>0</v>
      </c>
      <c r="AC16" s="62">
        <v>34</v>
      </c>
    </row>
    <row r="17" spans="2:29" ht="12.75">
      <c r="B17" s="38" t="s">
        <v>255</v>
      </c>
      <c r="C17" s="20">
        <v>1</v>
      </c>
      <c r="D17" s="40">
        <f t="shared" si="11"/>
        <v>0.09090909090909091</v>
      </c>
      <c r="E17" s="20"/>
      <c r="F17" s="40">
        <f t="shared" si="11"/>
        <v>0</v>
      </c>
      <c r="G17" s="20"/>
      <c r="H17" s="40">
        <f t="shared" si="0"/>
        <v>0</v>
      </c>
      <c r="I17" s="20">
        <v>3</v>
      </c>
      <c r="J17" s="40">
        <f t="shared" si="1"/>
        <v>0.2727272727272727</v>
      </c>
      <c r="K17" s="20"/>
      <c r="L17" s="40">
        <f t="shared" si="2"/>
        <v>0</v>
      </c>
      <c r="M17" s="31"/>
      <c r="N17" s="40">
        <f t="shared" si="3"/>
        <v>0</v>
      </c>
      <c r="O17" s="20"/>
      <c r="P17" s="40">
        <f t="shared" si="4"/>
        <v>0</v>
      </c>
      <c r="Q17" s="20"/>
      <c r="R17" s="40">
        <f t="shared" si="5"/>
        <v>0</v>
      </c>
      <c r="S17" s="20"/>
      <c r="T17" s="40">
        <f t="shared" si="6"/>
        <v>0</v>
      </c>
      <c r="U17" s="20">
        <v>1</v>
      </c>
      <c r="V17" s="40">
        <f t="shared" si="7"/>
        <v>0.09090909090909091</v>
      </c>
      <c r="W17" s="20">
        <v>1</v>
      </c>
      <c r="X17" s="40">
        <f t="shared" si="8"/>
        <v>0.09090909090909091</v>
      </c>
      <c r="Y17" s="20">
        <v>5</v>
      </c>
      <c r="Z17" s="40">
        <f t="shared" si="9"/>
        <v>0.45454545454545453</v>
      </c>
      <c r="AA17" s="20"/>
      <c r="AB17" s="40">
        <f t="shared" si="10"/>
        <v>0</v>
      </c>
      <c r="AC17" s="62">
        <v>11</v>
      </c>
    </row>
    <row r="18" spans="2:29" ht="12.75">
      <c r="B18" s="56" t="s">
        <v>256</v>
      </c>
      <c r="C18" s="154"/>
      <c r="D18" s="40">
        <f t="shared" si="11"/>
        <v>0</v>
      </c>
      <c r="E18" s="154">
        <v>1</v>
      </c>
      <c r="F18" s="40">
        <f t="shared" si="11"/>
        <v>0.043478260869565216</v>
      </c>
      <c r="G18" s="154"/>
      <c r="H18" s="40">
        <f t="shared" si="0"/>
        <v>0</v>
      </c>
      <c r="I18" s="154">
        <v>8</v>
      </c>
      <c r="J18" s="40">
        <f t="shared" si="1"/>
        <v>0.34782608695652173</v>
      </c>
      <c r="K18" s="154">
        <v>2</v>
      </c>
      <c r="L18" s="40">
        <f t="shared" si="2"/>
        <v>0.08695652173913043</v>
      </c>
      <c r="M18" s="146">
        <v>1</v>
      </c>
      <c r="N18" s="40">
        <f t="shared" si="3"/>
        <v>0.043478260869565216</v>
      </c>
      <c r="O18" s="154">
        <v>1</v>
      </c>
      <c r="P18" s="40">
        <f t="shared" si="4"/>
        <v>0.043478260869565216</v>
      </c>
      <c r="Q18" s="154"/>
      <c r="R18" s="40">
        <f t="shared" si="5"/>
        <v>0</v>
      </c>
      <c r="S18" s="154"/>
      <c r="T18" s="40">
        <f t="shared" si="6"/>
        <v>0</v>
      </c>
      <c r="U18" s="154"/>
      <c r="V18" s="40">
        <f t="shared" si="7"/>
        <v>0</v>
      </c>
      <c r="W18" s="154">
        <v>4</v>
      </c>
      <c r="X18" s="40">
        <f t="shared" si="8"/>
        <v>0.17391304347826086</v>
      </c>
      <c r="Y18" s="154">
        <v>6</v>
      </c>
      <c r="Z18" s="40">
        <f t="shared" si="9"/>
        <v>0.2608695652173913</v>
      </c>
      <c r="AA18" s="154"/>
      <c r="AB18" s="40">
        <f t="shared" si="10"/>
        <v>0</v>
      </c>
      <c r="AC18" s="395">
        <v>23</v>
      </c>
    </row>
    <row r="19" spans="2:29" ht="13.5" thickBot="1">
      <c r="B19" s="109" t="s">
        <v>5</v>
      </c>
      <c r="C19" s="110">
        <v>19</v>
      </c>
      <c r="D19" s="134">
        <f t="shared" si="11"/>
        <v>0.033391915641476276</v>
      </c>
      <c r="E19" s="110">
        <v>47</v>
      </c>
      <c r="F19" s="134">
        <f t="shared" si="11"/>
        <v>0.08260105448154657</v>
      </c>
      <c r="G19" s="110">
        <v>2</v>
      </c>
      <c r="H19" s="134">
        <f t="shared" si="0"/>
        <v>0.0035149384885764497</v>
      </c>
      <c r="I19" s="110">
        <v>225</v>
      </c>
      <c r="J19" s="134">
        <f t="shared" si="1"/>
        <v>0.3954305799648506</v>
      </c>
      <c r="K19" s="110">
        <v>6</v>
      </c>
      <c r="L19" s="134">
        <f t="shared" si="2"/>
        <v>0.01054481546572935</v>
      </c>
      <c r="M19" s="135">
        <v>4</v>
      </c>
      <c r="N19" s="134">
        <f t="shared" si="3"/>
        <v>0.007029876977152899</v>
      </c>
      <c r="O19" s="110">
        <v>22</v>
      </c>
      <c r="P19" s="134">
        <f t="shared" si="4"/>
        <v>0.03866432337434095</v>
      </c>
      <c r="Q19" s="110">
        <v>2</v>
      </c>
      <c r="R19" s="134">
        <f t="shared" si="5"/>
        <v>0.0035149384885764497</v>
      </c>
      <c r="S19" s="110">
        <v>5</v>
      </c>
      <c r="T19" s="134">
        <f t="shared" si="6"/>
        <v>0.008787346221441126</v>
      </c>
      <c r="U19" s="110">
        <v>5</v>
      </c>
      <c r="V19" s="134">
        <f t="shared" si="7"/>
        <v>0.008787346221441126</v>
      </c>
      <c r="W19" s="110">
        <v>79</v>
      </c>
      <c r="X19" s="134">
        <f t="shared" si="8"/>
        <v>0.13884007029876977</v>
      </c>
      <c r="Y19" s="110">
        <v>142</v>
      </c>
      <c r="Z19" s="134">
        <f t="shared" si="9"/>
        <v>0.24956063268892795</v>
      </c>
      <c r="AA19" s="110">
        <v>11</v>
      </c>
      <c r="AB19" s="134">
        <f t="shared" si="10"/>
        <v>0.019332161687170474</v>
      </c>
      <c r="AC19" s="138">
        <v>569</v>
      </c>
    </row>
    <row r="20" spans="2:30" ht="12.75">
      <c r="B20" s="26"/>
      <c r="C20" s="60"/>
      <c r="D20" s="59"/>
      <c r="E20" s="60"/>
      <c r="F20" s="59"/>
      <c r="G20" s="60"/>
      <c r="H20" s="59"/>
      <c r="I20" s="60"/>
      <c r="J20" s="59"/>
      <c r="K20" s="60"/>
      <c r="L20" s="59"/>
      <c r="M20" s="59"/>
      <c r="N20" s="59"/>
      <c r="O20" s="60"/>
      <c r="P20" s="59"/>
      <c r="Q20" s="60"/>
      <c r="R20" s="59"/>
      <c r="S20" s="60"/>
      <c r="T20" s="59"/>
      <c r="U20" s="60"/>
      <c r="V20" s="59"/>
      <c r="W20" s="60"/>
      <c r="X20" s="59"/>
      <c r="Y20" s="60"/>
      <c r="Z20" s="59"/>
      <c r="AA20" s="60"/>
      <c r="AB20" s="59"/>
      <c r="AC20" s="60"/>
      <c r="AD20" s="26"/>
    </row>
    <row r="21" spans="2:30" ht="12.75">
      <c r="B21" s="87"/>
      <c r="C21" s="124"/>
      <c r="D21" s="133"/>
      <c r="E21" s="124"/>
      <c r="F21" s="133"/>
      <c r="G21" s="124"/>
      <c r="H21" s="133"/>
      <c r="I21" s="124"/>
      <c r="J21" s="133"/>
      <c r="K21" s="124"/>
      <c r="L21" s="133"/>
      <c r="M21" s="133"/>
      <c r="N21" s="133"/>
      <c r="O21" s="124"/>
      <c r="P21" s="133"/>
      <c r="Q21" s="124"/>
      <c r="R21" s="133"/>
      <c r="S21" s="124"/>
      <c r="T21" s="133"/>
      <c r="U21" s="124"/>
      <c r="V21" s="133"/>
      <c r="W21" s="124"/>
      <c r="X21" s="133"/>
      <c r="Y21" s="124"/>
      <c r="Z21" s="133"/>
      <c r="AA21" s="124"/>
      <c r="AB21" s="133"/>
      <c r="AC21" s="124"/>
      <c r="AD21" s="26"/>
    </row>
    <row r="23" ht="12.75">
      <c r="B23" s="11" t="s">
        <v>6</v>
      </c>
    </row>
    <row r="24" ht="12.75">
      <c r="B24" t="s">
        <v>239</v>
      </c>
    </row>
    <row r="25" ht="12.75">
      <c r="B25" s="13" t="s">
        <v>15</v>
      </c>
    </row>
    <row r="26" ht="12.75">
      <c r="B26" s="13" t="s">
        <v>80</v>
      </c>
    </row>
    <row r="27" ht="12.75">
      <c r="B27" t="s">
        <v>97</v>
      </c>
    </row>
    <row r="28" ht="12.75">
      <c r="B28" s="13"/>
    </row>
    <row r="29" ht="20.25">
      <c r="B29" s="7" t="s">
        <v>1</v>
      </c>
    </row>
  </sheetData>
  <sheetProtection/>
  <mergeCells count="16">
    <mergeCell ref="U5:V5"/>
    <mergeCell ref="W5:X5"/>
    <mergeCell ref="G5:H5"/>
    <mergeCell ref="I5:J5"/>
    <mergeCell ref="K5:L5"/>
    <mergeCell ref="M5:N5"/>
    <mergeCell ref="B5:B6"/>
    <mergeCell ref="C5:D5"/>
    <mergeCell ref="E5:F5"/>
    <mergeCell ref="O5:P5"/>
    <mergeCell ref="B2:AE2"/>
    <mergeCell ref="Y5:Z5"/>
    <mergeCell ref="AA5:AB5"/>
    <mergeCell ref="AC5:AC6"/>
    <mergeCell ref="Q5:R5"/>
    <mergeCell ref="S5:T5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00"/>
  </sheetPr>
  <dimension ref="B2:W28"/>
  <sheetViews>
    <sheetView zoomScalePageLayoutView="0" workbookViewId="0" topLeftCell="A1">
      <selection activeCell="B5" sqref="B5:W19"/>
    </sheetView>
  </sheetViews>
  <sheetFormatPr defaultColWidth="9.140625" defaultRowHeight="12.75"/>
  <cols>
    <col min="2" max="2" width="21.7109375" style="0" customWidth="1"/>
    <col min="3" max="3" width="7.57421875" style="0" customWidth="1"/>
    <col min="4" max="4" width="7.421875" style="0" customWidth="1"/>
    <col min="5" max="5" width="6.421875" style="0" customWidth="1"/>
    <col min="6" max="6" width="6.8515625" style="0" customWidth="1"/>
    <col min="7" max="7" width="5.140625" style="0" customWidth="1"/>
    <col min="8" max="8" width="7.7109375" style="0" customWidth="1"/>
    <col min="9" max="9" width="5.28125" style="0" customWidth="1"/>
    <col min="10" max="10" width="6.28125" style="0" bestFit="1" customWidth="1"/>
    <col min="11" max="11" width="5.28125" style="0" customWidth="1"/>
    <col min="12" max="12" width="7.7109375" style="0" customWidth="1"/>
    <col min="13" max="13" width="5.28125" style="0" customWidth="1"/>
    <col min="14" max="14" width="6.57421875" style="0" customWidth="1"/>
    <col min="15" max="15" width="5.28125" style="0" customWidth="1"/>
    <col min="16" max="16" width="7.7109375" style="0" customWidth="1"/>
    <col min="17" max="17" width="5.28125" style="0" customWidth="1"/>
    <col min="18" max="18" width="6.8515625" style="0" customWidth="1"/>
    <col min="19" max="19" width="5.28125" style="0" customWidth="1"/>
    <col min="20" max="20" width="8.140625" style="0" customWidth="1"/>
    <col min="21" max="21" width="5.28125" style="0" customWidth="1"/>
    <col min="22" max="22" width="7.8515625" style="0" customWidth="1"/>
    <col min="23" max="23" width="18.00390625" style="0" customWidth="1"/>
  </cols>
  <sheetData>
    <row r="2" spans="2:23" ht="27.75" customHeight="1">
      <c r="B2" s="563" t="s">
        <v>202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</row>
    <row r="3" spans="2:23" s="57" customFormat="1" ht="18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ht="13.5" thickBot="1"/>
    <row r="5" spans="2:23" ht="15.75">
      <c r="B5" s="603" t="s">
        <v>36</v>
      </c>
      <c r="C5" s="605" t="s">
        <v>134</v>
      </c>
      <c r="D5" s="605"/>
      <c r="E5" s="605" t="s">
        <v>92</v>
      </c>
      <c r="F5" s="605"/>
      <c r="G5" s="605" t="s">
        <v>51</v>
      </c>
      <c r="H5" s="605"/>
      <c r="I5" s="605" t="s">
        <v>52</v>
      </c>
      <c r="J5" s="605"/>
      <c r="K5" s="605" t="s">
        <v>53</v>
      </c>
      <c r="L5" s="605"/>
      <c r="M5" s="605" t="s">
        <v>54</v>
      </c>
      <c r="N5" s="605"/>
      <c r="O5" s="605" t="s">
        <v>55</v>
      </c>
      <c r="P5" s="605"/>
      <c r="Q5" s="605" t="s">
        <v>56</v>
      </c>
      <c r="R5" s="605"/>
      <c r="S5" s="605" t="s">
        <v>57</v>
      </c>
      <c r="T5" s="605"/>
      <c r="U5" s="605" t="s">
        <v>79</v>
      </c>
      <c r="V5" s="605"/>
      <c r="W5" s="632" t="s">
        <v>5</v>
      </c>
    </row>
    <row r="6" spans="2:23" ht="15.75">
      <c r="B6" s="604"/>
      <c r="C6" s="64" t="s">
        <v>126</v>
      </c>
      <c r="D6" s="64" t="s">
        <v>4</v>
      </c>
      <c r="E6" s="64" t="s">
        <v>126</v>
      </c>
      <c r="F6" s="64" t="s">
        <v>4</v>
      </c>
      <c r="G6" s="64" t="s">
        <v>126</v>
      </c>
      <c r="H6" s="64" t="s">
        <v>4</v>
      </c>
      <c r="I6" s="64" t="s">
        <v>126</v>
      </c>
      <c r="J6" s="64" t="s">
        <v>4</v>
      </c>
      <c r="K6" s="64" t="s">
        <v>126</v>
      </c>
      <c r="L6" s="64" t="s">
        <v>4</v>
      </c>
      <c r="M6" s="64" t="s">
        <v>126</v>
      </c>
      <c r="N6" s="64" t="s">
        <v>4</v>
      </c>
      <c r="O6" s="64" t="s">
        <v>126</v>
      </c>
      <c r="P6" s="64" t="s">
        <v>4</v>
      </c>
      <c r="Q6" s="64" t="s">
        <v>126</v>
      </c>
      <c r="R6" s="64" t="s">
        <v>4</v>
      </c>
      <c r="S6" s="64" t="s">
        <v>126</v>
      </c>
      <c r="T6" s="64" t="s">
        <v>4</v>
      </c>
      <c r="U6" s="64" t="s">
        <v>126</v>
      </c>
      <c r="V6" s="64" t="s">
        <v>4</v>
      </c>
      <c r="W6" s="633"/>
    </row>
    <row r="7" spans="2:23" ht="12.75">
      <c r="B7" s="38" t="s">
        <v>253</v>
      </c>
      <c r="C7" s="20">
        <v>82</v>
      </c>
      <c r="D7" s="40">
        <v>0.37272727272727274</v>
      </c>
      <c r="E7" s="20">
        <v>30</v>
      </c>
      <c r="F7" s="40">
        <v>0.13636363636363635</v>
      </c>
      <c r="G7" s="20">
        <v>24</v>
      </c>
      <c r="H7" s="40">
        <v>0.10909090909090909</v>
      </c>
      <c r="I7" s="20">
        <v>16</v>
      </c>
      <c r="J7" s="40">
        <v>0.07272727272727272</v>
      </c>
      <c r="K7" s="20">
        <v>14</v>
      </c>
      <c r="L7" s="40">
        <v>0.06363636363636363</v>
      </c>
      <c r="M7" s="20">
        <v>13</v>
      </c>
      <c r="N7" s="40">
        <v>0.05909090909090909</v>
      </c>
      <c r="O7" s="20">
        <v>16</v>
      </c>
      <c r="P7" s="40">
        <v>0.07272727272727272</v>
      </c>
      <c r="Q7" s="20">
        <v>11</v>
      </c>
      <c r="R7" s="40">
        <v>0.05</v>
      </c>
      <c r="S7" s="20">
        <v>10</v>
      </c>
      <c r="T7" s="40">
        <v>0.045454545454545456</v>
      </c>
      <c r="U7" s="20">
        <v>4</v>
      </c>
      <c r="V7" s="40">
        <v>0.01818181818181818</v>
      </c>
      <c r="W7" s="39">
        <v>220</v>
      </c>
    </row>
    <row r="8" spans="2:23" ht="12.75">
      <c r="B8" s="38" t="s">
        <v>185</v>
      </c>
      <c r="C8" s="20">
        <v>1</v>
      </c>
      <c r="D8" s="40">
        <v>0.045454545454545456</v>
      </c>
      <c r="E8" s="20">
        <v>6</v>
      </c>
      <c r="F8" s="40">
        <v>0.2727272727272727</v>
      </c>
      <c r="G8" s="20">
        <v>6</v>
      </c>
      <c r="H8" s="40">
        <v>0.2727272727272727</v>
      </c>
      <c r="I8" s="20">
        <v>2</v>
      </c>
      <c r="J8" s="40">
        <v>0.09090909090909091</v>
      </c>
      <c r="K8" s="20">
        <v>2</v>
      </c>
      <c r="L8" s="40">
        <v>0.09090909090909091</v>
      </c>
      <c r="M8" s="20">
        <v>1</v>
      </c>
      <c r="N8" s="40">
        <v>0.045454545454545456</v>
      </c>
      <c r="O8" s="20">
        <v>1</v>
      </c>
      <c r="P8" s="40">
        <v>0.045454545454545456</v>
      </c>
      <c r="Q8" s="20">
        <v>1</v>
      </c>
      <c r="R8" s="40">
        <v>0.045454545454545456</v>
      </c>
      <c r="S8" s="20">
        <v>1</v>
      </c>
      <c r="T8" s="40">
        <v>0.045454545454545456</v>
      </c>
      <c r="U8" s="20">
        <v>1</v>
      </c>
      <c r="V8" s="40">
        <v>0.045454545454545456</v>
      </c>
      <c r="W8" s="39">
        <v>22</v>
      </c>
    </row>
    <row r="9" spans="2:23" ht="12.75">
      <c r="B9" s="38" t="s">
        <v>145</v>
      </c>
      <c r="C9" s="20">
        <v>3</v>
      </c>
      <c r="D9" s="40">
        <v>0.06666666666666667</v>
      </c>
      <c r="E9" s="20">
        <v>3</v>
      </c>
      <c r="F9" s="40">
        <v>0.06666666666666667</v>
      </c>
      <c r="G9" s="20">
        <v>7</v>
      </c>
      <c r="H9" s="40">
        <v>0.15555555555555556</v>
      </c>
      <c r="I9" s="20">
        <v>5</v>
      </c>
      <c r="J9" s="40">
        <v>0.1111111111111111</v>
      </c>
      <c r="K9" s="20">
        <v>8</v>
      </c>
      <c r="L9" s="40">
        <v>0.17777777777777778</v>
      </c>
      <c r="M9" s="20">
        <v>6</v>
      </c>
      <c r="N9" s="40">
        <v>0.13333333333333333</v>
      </c>
      <c r="O9" s="20">
        <v>6</v>
      </c>
      <c r="P9" s="40">
        <v>0.13333333333333333</v>
      </c>
      <c r="Q9" s="20">
        <v>4</v>
      </c>
      <c r="R9" s="40">
        <v>0.08888888888888889</v>
      </c>
      <c r="S9" s="20">
        <v>2</v>
      </c>
      <c r="T9" s="40">
        <v>0.044444444444444446</v>
      </c>
      <c r="U9" s="20">
        <v>1</v>
      </c>
      <c r="V9" s="40">
        <v>0.022222222222222223</v>
      </c>
      <c r="W9" s="39">
        <v>45</v>
      </c>
    </row>
    <row r="10" spans="2:23" ht="12.75">
      <c r="B10" s="38" t="s">
        <v>179</v>
      </c>
      <c r="C10" s="20"/>
      <c r="D10" s="40">
        <v>0</v>
      </c>
      <c r="E10" s="20">
        <v>2</v>
      </c>
      <c r="F10" s="40">
        <v>0.047619047619047616</v>
      </c>
      <c r="G10" s="20">
        <v>6</v>
      </c>
      <c r="H10" s="40">
        <v>0.14285714285714285</v>
      </c>
      <c r="I10" s="20">
        <v>3</v>
      </c>
      <c r="J10" s="40">
        <v>0.07142857142857142</v>
      </c>
      <c r="K10" s="20">
        <v>9</v>
      </c>
      <c r="L10" s="40">
        <v>0.21428571428571427</v>
      </c>
      <c r="M10" s="20">
        <v>5</v>
      </c>
      <c r="N10" s="40">
        <v>0.11904761904761904</v>
      </c>
      <c r="O10" s="20">
        <v>5</v>
      </c>
      <c r="P10" s="40">
        <v>0.11904761904761904</v>
      </c>
      <c r="Q10" s="20">
        <v>5</v>
      </c>
      <c r="R10" s="40">
        <v>0.11904761904761904</v>
      </c>
      <c r="S10" s="20">
        <v>2</v>
      </c>
      <c r="T10" s="40">
        <v>0.047619047619047616</v>
      </c>
      <c r="U10" s="20">
        <v>5</v>
      </c>
      <c r="V10" s="40">
        <v>0.11904761904761904</v>
      </c>
      <c r="W10" s="39">
        <v>42</v>
      </c>
    </row>
    <row r="11" spans="2:23" ht="12.75">
      <c r="B11" s="38" t="s">
        <v>146</v>
      </c>
      <c r="C11" s="20"/>
      <c r="D11" s="40">
        <v>0</v>
      </c>
      <c r="E11" s="20">
        <v>2</v>
      </c>
      <c r="F11" s="40">
        <v>0.11764705882352941</v>
      </c>
      <c r="G11" s="20">
        <v>5</v>
      </c>
      <c r="H11" s="40">
        <v>0.29411764705882354</v>
      </c>
      <c r="I11" s="20">
        <v>1</v>
      </c>
      <c r="J11" s="40">
        <v>0.058823529411764705</v>
      </c>
      <c r="K11" s="20">
        <v>3</v>
      </c>
      <c r="L11" s="40">
        <v>0.17647058823529413</v>
      </c>
      <c r="M11" s="20">
        <v>3</v>
      </c>
      <c r="N11" s="40">
        <v>0.17647058823529413</v>
      </c>
      <c r="O11" s="20">
        <v>1</v>
      </c>
      <c r="P11" s="40">
        <v>0.058823529411764705</v>
      </c>
      <c r="Q11" s="20">
        <v>1</v>
      </c>
      <c r="R11" s="40">
        <v>0.058823529411764705</v>
      </c>
      <c r="S11" s="20"/>
      <c r="T11" s="40">
        <v>0</v>
      </c>
      <c r="U11" s="20">
        <v>1</v>
      </c>
      <c r="V11" s="40">
        <v>0.058823529411764705</v>
      </c>
      <c r="W11" s="39">
        <v>17</v>
      </c>
    </row>
    <row r="12" spans="2:23" ht="12.75">
      <c r="B12" s="38" t="s">
        <v>177</v>
      </c>
      <c r="C12" s="20"/>
      <c r="D12" s="40">
        <v>0</v>
      </c>
      <c r="E12" s="20">
        <v>1</v>
      </c>
      <c r="F12" s="40">
        <v>0.058823529411764705</v>
      </c>
      <c r="G12" s="20">
        <v>1</v>
      </c>
      <c r="H12" s="40">
        <v>0.058823529411764705</v>
      </c>
      <c r="I12" s="20">
        <v>2</v>
      </c>
      <c r="J12" s="40">
        <v>0.11764705882352941</v>
      </c>
      <c r="K12" s="20">
        <v>1</v>
      </c>
      <c r="L12" s="40">
        <v>0.058823529411764705</v>
      </c>
      <c r="M12" s="20">
        <v>6</v>
      </c>
      <c r="N12" s="40">
        <v>0.35294117647058826</v>
      </c>
      <c r="O12" s="20">
        <v>3</v>
      </c>
      <c r="P12" s="40">
        <v>0.17647058823529413</v>
      </c>
      <c r="Q12" s="20">
        <v>2</v>
      </c>
      <c r="R12" s="40">
        <v>0.11764705882352941</v>
      </c>
      <c r="S12" s="20">
        <v>1</v>
      </c>
      <c r="T12" s="40">
        <v>0.058823529411764705</v>
      </c>
      <c r="U12" s="20"/>
      <c r="V12" s="40">
        <v>0</v>
      </c>
      <c r="W12" s="39">
        <v>17</v>
      </c>
    </row>
    <row r="13" spans="2:23" ht="12.75">
      <c r="B13" s="38" t="s">
        <v>144</v>
      </c>
      <c r="C13" s="20"/>
      <c r="D13" s="40">
        <v>0</v>
      </c>
      <c r="E13" s="20">
        <v>1</v>
      </c>
      <c r="F13" s="40">
        <v>0.021739130434782608</v>
      </c>
      <c r="G13" s="20">
        <v>7</v>
      </c>
      <c r="H13" s="40">
        <v>0.15217391304347827</v>
      </c>
      <c r="I13" s="20">
        <v>9</v>
      </c>
      <c r="J13" s="40">
        <v>0.1956521739130435</v>
      </c>
      <c r="K13" s="20">
        <v>5</v>
      </c>
      <c r="L13" s="40">
        <v>0.10869565217391304</v>
      </c>
      <c r="M13" s="20">
        <v>9</v>
      </c>
      <c r="N13" s="40">
        <v>0.1956521739130435</v>
      </c>
      <c r="O13" s="20">
        <v>9</v>
      </c>
      <c r="P13" s="40">
        <v>0.1956521739130435</v>
      </c>
      <c r="Q13" s="20">
        <v>4</v>
      </c>
      <c r="R13" s="40">
        <v>0.08695652173913043</v>
      </c>
      <c r="S13" s="20">
        <v>1</v>
      </c>
      <c r="T13" s="40">
        <v>0.021739130434782608</v>
      </c>
      <c r="U13" s="20">
        <v>1</v>
      </c>
      <c r="V13" s="40">
        <v>0.021739130434782608</v>
      </c>
      <c r="W13" s="39">
        <v>46</v>
      </c>
    </row>
    <row r="14" spans="2:23" ht="12.75">
      <c r="B14" s="38" t="s">
        <v>254</v>
      </c>
      <c r="C14" s="20"/>
      <c r="D14" s="40">
        <v>0</v>
      </c>
      <c r="E14" s="20">
        <v>7</v>
      </c>
      <c r="F14" s="40">
        <v>0.08860759493670886</v>
      </c>
      <c r="G14" s="20">
        <v>8</v>
      </c>
      <c r="H14" s="40">
        <v>0.10126582278481013</v>
      </c>
      <c r="I14" s="20">
        <v>5</v>
      </c>
      <c r="J14" s="40">
        <v>0.06329113924050633</v>
      </c>
      <c r="K14" s="20">
        <v>5</v>
      </c>
      <c r="L14" s="40">
        <v>0.06329113924050633</v>
      </c>
      <c r="M14" s="20">
        <v>11</v>
      </c>
      <c r="N14" s="40">
        <v>0.13924050632911392</v>
      </c>
      <c r="O14" s="20">
        <v>17</v>
      </c>
      <c r="P14" s="40">
        <v>0.21518987341772153</v>
      </c>
      <c r="Q14" s="20">
        <v>9</v>
      </c>
      <c r="R14" s="40">
        <v>0.11392405063291139</v>
      </c>
      <c r="S14" s="20">
        <v>10</v>
      </c>
      <c r="T14" s="40">
        <v>0.12658227848101267</v>
      </c>
      <c r="U14" s="20">
        <v>7</v>
      </c>
      <c r="V14" s="40">
        <v>0.08860759493670886</v>
      </c>
      <c r="W14" s="39">
        <v>79</v>
      </c>
    </row>
    <row r="15" spans="2:23" ht="12.75">
      <c r="B15" s="38" t="s">
        <v>151</v>
      </c>
      <c r="C15" s="20"/>
      <c r="D15" s="40">
        <v>0</v>
      </c>
      <c r="E15" s="20"/>
      <c r="F15" s="40">
        <v>0</v>
      </c>
      <c r="G15" s="20"/>
      <c r="H15" s="40">
        <v>0</v>
      </c>
      <c r="I15" s="20">
        <v>2</v>
      </c>
      <c r="J15" s="40">
        <v>0.15384615384615385</v>
      </c>
      <c r="K15" s="20">
        <v>1</v>
      </c>
      <c r="L15" s="40">
        <v>0.07692307692307693</v>
      </c>
      <c r="M15" s="20"/>
      <c r="N15" s="40">
        <v>0</v>
      </c>
      <c r="O15" s="20">
        <v>5</v>
      </c>
      <c r="P15" s="40">
        <v>0.38461538461538464</v>
      </c>
      <c r="Q15" s="20">
        <v>2</v>
      </c>
      <c r="R15" s="40">
        <v>0.15384615384615385</v>
      </c>
      <c r="S15" s="20">
        <v>2</v>
      </c>
      <c r="T15" s="40">
        <v>0.15384615384615385</v>
      </c>
      <c r="U15" s="20">
        <v>1</v>
      </c>
      <c r="V15" s="40">
        <v>0.07692307692307693</v>
      </c>
      <c r="W15" s="39">
        <v>13</v>
      </c>
    </row>
    <row r="16" spans="2:23" ht="12.75">
      <c r="B16" s="38" t="s">
        <v>148</v>
      </c>
      <c r="C16" s="20"/>
      <c r="D16" s="40">
        <v>0</v>
      </c>
      <c r="E16" s="20"/>
      <c r="F16" s="40">
        <v>0</v>
      </c>
      <c r="G16" s="20"/>
      <c r="H16" s="40">
        <v>0</v>
      </c>
      <c r="I16" s="20">
        <v>3</v>
      </c>
      <c r="J16" s="40">
        <v>0.08823529411764706</v>
      </c>
      <c r="K16" s="20">
        <v>7</v>
      </c>
      <c r="L16" s="40">
        <v>0.20588235294117646</v>
      </c>
      <c r="M16" s="20">
        <v>8</v>
      </c>
      <c r="N16" s="40">
        <v>0.23529411764705882</v>
      </c>
      <c r="O16" s="20">
        <v>5</v>
      </c>
      <c r="P16" s="40">
        <v>0.14705882352941177</v>
      </c>
      <c r="Q16" s="20">
        <v>4</v>
      </c>
      <c r="R16" s="40">
        <v>0.11764705882352941</v>
      </c>
      <c r="S16" s="20">
        <v>4</v>
      </c>
      <c r="T16" s="40">
        <v>0.11764705882352941</v>
      </c>
      <c r="U16" s="20">
        <v>3</v>
      </c>
      <c r="V16" s="40">
        <v>0.08823529411764706</v>
      </c>
      <c r="W16" s="39">
        <v>34</v>
      </c>
    </row>
    <row r="17" spans="2:23" ht="12.75">
      <c r="B17" s="38" t="s">
        <v>255</v>
      </c>
      <c r="C17" s="20"/>
      <c r="D17" s="40">
        <v>0</v>
      </c>
      <c r="E17" s="20">
        <v>1</v>
      </c>
      <c r="F17" s="40">
        <v>0.09090909090909091</v>
      </c>
      <c r="G17" s="20"/>
      <c r="H17" s="40">
        <v>0</v>
      </c>
      <c r="I17" s="20">
        <v>3</v>
      </c>
      <c r="J17" s="40">
        <v>0.2727272727272727</v>
      </c>
      <c r="K17" s="20">
        <v>3</v>
      </c>
      <c r="L17" s="40">
        <v>0.2727272727272727</v>
      </c>
      <c r="M17" s="20">
        <v>1</v>
      </c>
      <c r="N17" s="40">
        <v>0.09090909090909091</v>
      </c>
      <c r="O17" s="20"/>
      <c r="P17" s="40">
        <v>0</v>
      </c>
      <c r="Q17" s="20">
        <v>2</v>
      </c>
      <c r="R17" s="40">
        <v>0.18181818181818182</v>
      </c>
      <c r="S17" s="20">
        <v>1</v>
      </c>
      <c r="T17" s="40">
        <v>0.09090909090909091</v>
      </c>
      <c r="U17" s="20"/>
      <c r="V17" s="40">
        <v>0</v>
      </c>
      <c r="W17" s="39">
        <v>11</v>
      </c>
    </row>
    <row r="18" spans="2:23" ht="12.75">
      <c r="B18" s="56" t="s">
        <v>256</v>
      </c>
      <c r="C18" s="154"/>
      <c r="D18" s="40">
        <v>0</v>
      </c>
      <c r="E18" s="154"/>
      <c r="F18" s="40">
        <v>0</v>
      </c>
      <c r="G18" s="154"/>
      <c r="H18" s="40">
        <v>0</v>
      </c>
      <c r="I18" s="154">
        <v>2</v>
      </c>
      <c r="J18" s="40">
        <v>0.08695652173913043</v>
      </c>
      <c r="K18" s="154">
        <v>2</v>
      </c>
      <c r="L18" s="40">
        <v>0.08695652173913043</v>
      </c>
      <c r="M18" s="154">
        <v>5</v>
      </c>
      <c r="N18" s="40">
        <v>0.21739130434782608</v>
      </c>
      <c r="O18" s="154">
        <v>3</v>
      </c>
      <c r="P18" s="40">
        <v>0.13043478260869565</v>
      </c>
      <c r="Q18" s="154">
        <v>7</v>
      </c>
      <c r="R18" s="40">
        <v>0.30434782608695654</v>
      </c>
      <c r="S18" s="154">
        <v>3</v>
      </c>
      <c r="T18" s="40">
        <v>0.13043478260869565</v>
      </c>
      <c r="U18" s="154">
        <v>1</v>
      </c>
      <c r="V18" s="40">
        <v>0.043478260869565216</v>
      </c>
      <c r="W18" s="156">
        <v>23</v>
      </c>
    </row>
    <row r="19" spans="2:23" ht="13.5" thickBot="1">
      <c r="B19" s="109" t="s">
        <v>5</v>
      </c>
      <c r="C19" s="110">
        <v>86</v>
      </c>
      <c r="D19" s="134">
        <v>0.15114235500878734</v>
      </c>
      <c r="E19" s="110">
        <v>53</v>
      </c>
      <c r="F19" s="134">
        <v>0.09314586994727592</v>
      </c>
      <c r="G19" s="110">
        <v>64</v>
      </c>
      <c r="H19" s="134">
        <v>0.11247803163444639</v>
      </c>
      <c r="I19" s="110">
        <v>53</v>
      </c>
      <c r="J19" s="134">
        <v>0.09314586994727592</v>
      </c>
      <c r="K19" s="110">
        <v>60</v>
      </c>
      <c r="L19" s="134">
        <v>0.1054481546572935</v>
      </c>
      <c r="M19" s="110">
        <v>68</v>
      </c>
      <c r="N19" s="134">
        <v>0.1195079086115993</v>
      </c>
      <c r="O19" s="110">
        <v>71</v>
      </c>
      <c r="P19" s="134">
        <v>0.12478031634446397</v>
      </c>
      <c r="Q19" s="110">
        <v>52</v>
      </c>
      <c r="R19" s="134">
        <v>0.0913884007029877</v>
      </c>
      <c r="S19" s="110">
        <v>37</v>
      </c>
      <c r="T19" s="134">
        <v>0.06502636203866433</v>
      </c>
      <c r="U19" s="110">
        <v>25</v>
      </c>
      <c r="V19" s="134">
        <v>0.043936731107205626</v>
      </c>
      <c r="W19" s="111">
        <v>569</v>
      </c>
    </row>
    <row r="20" spans="3:23" s="26" customFormat="1" ht="12.75">
      <c r="C20" s="60"/>
      <c r="D20" s="59"/>
      <c r="E20" s="60"/>
      <c r="F20" s="59"/>
      <c r="G20" s="60"/>
      <c r="H20" s="59"/>
      <c r="I20" s="60"/>
      <c r="J20" s="59"/>
      <c r="K20" s="60"/>
      <c r="L20" s="59"/>
      <c r="M20" s="60"/>
      <c r="N20" s="59"/>
      <c r="O20" s="60"/>
      <c r="P20" s="59"/>
      <c r="Q20" s="60"/>
      <c r="R20" s="59"/>
      <c r="S20" s="60"/>
      <c r="T20" s="59"/>
      <c r="U20" s="60"/>
      <c r="V20" s="59"/>
      <c r="W20" s="60"/>
    </row>
    <row r="22" ht="12.75">
      <c r="B22" s="11" t="s">
        <v>6</v>
      </c>
    </row>
    <row r="23" ht="12.75">
      <c r="B23" t="s">
        <v>239</v>
      </c>
    </row>
    <row r="24" ht="12.75">
      <c r="B24" s="13" t="s">
        <v>15</v>
      </c>
    </row>
    <row r="25" ht="12.75">
      <c r="B25" s="13" t="s">
        <v>80</v>
      </c>
    </row>
    <row r="26" ht="12.75">
      <c r="B26" t="s">
        <v>97</v>
      </c>
    </row>
    <row r="27" ht="12.75">
      <c r="B27" s="13"/>
    </row>
    <row r="28" ht="20.25">
      <c r="B28" s="7" t="s">
        <v>1</v>
      </c>
    </row>
  </sheetData>
  <sheetProtection/>
  <mergeCells count="13">
    <mergeCell ref="B5:B6"/>
    <mergeCell ref="C5:D5"/>
    <mergeCell ref="E5:F5"/>
    <mergeCell ref="W5:W6"/>
    <mergeCell ref="B2:W2"/>
    <mergeCell ref="O5:P5"/>
    <mergeCell ref="Q5:R5"/>
    <mergeCell ref="S5:T5"/>
    <mergeCell ref="U5:V5"/>
    <mergeCell ref="G5:H5"/>
    <mergeCell ref="I5:J5"/>
    <mergeCell ref="K5:L5"/>
    <mergeCell ref="M5:N5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B2:M32"/>
  <sheetViews>
    <sheetView zoomScalePageLayoutView="0" workbookViewId="0" topLeftCell="A1">
      <selection activeCell="B24" sqref="B24:J27"/>
    </sheetView>
  </sheetViews>
  <sheetFormatPr defaultColWidth="9.140625" defaultRowHeight="12.75"/>
  <cols>
    <col min="2" max="2" width="28.140625" style="0" customWidth="1"/>
    <col min="3" max="6" width="10.7109375" style="0" customWidth="1"/>
    <col min="7" max="7" width="15.28125" style="0" customWidth="1"/>
  </cols>
  <sheetData>
    <row r="2" spans="2:12" s="41" customFormat="1" ht="25.5" customHeight="1">
      <c r="B2" s="634" t="s">
        <v>203</v>
      </c>
      <c r="C2" s="634"/>
      <c r="D2" s="634"/>
      <c r="E2" s="634"/>
      <c r="F2" s="634"/>
      <c r="G2" s="634"/>
      <c r="H2" s="42"/>
      <c r="I2" s="42"/>
      <c r="J2" s="42"/>
      <c r="K2" s="42"/>
      <c r="L2" s="42"/>
    </row>
    <row r="3" spans="2:12" s="76" customFormat="1" ht="19.5" thickBot="1">
      <c r="B3" s="75"/>
      <c r="C3" s="75"/>
      <c r="D3" s="75"/>
      <c r="E3" s="75"/>
      <c r="F3" s="75"/>
      <c r="G3" s="75"/>
      <c r="H3" s="42"/>
      <c r="I3" s="42"/>
      <c r="J3" s="42"/>
      <c r="K3" s="42"/>
      <c r="L3" s="42"/>
    </row>
    <row r="4" spans="2:10" s="41" customFormat="1" ht="15.75">
      <c r="B4" s="635" t="s">
        <v>36</v>
      </c>
      <c r="C4" s="637" t="s">
        <v>45</v>
      </c>
      <c r="D4" s="637"/>
      <c r="E4" s="637" t="s">
        <v>46</v>
      </c>
      <c r="F4" s="637"/>
      <c r="G4" s="638" t="s">
        <v>5</v>
      </c>
      <c r="H4"/>
      <c r="I4"/>
      <c r="J4"/>
    </row>
    <row r="5" spans="2:10" s="41" customFormat="1" ht="15.75">
      <c r="B5" s="636"/>
      <c r="C5" s="51" t="s">
        <v>126</v>
      </c>
      <c r="D5" s="51" t="s">
        <v>4</v>
      </c>
      <c r="E5" s="51" t="s">
        <v>126</v>
      </c>
      <c r="F5" s="51" t="s">
        <v>4</v>
      </c>
      <c r="G5" s="639"/>
      <c r="H5"/>
      <c r="I5"/>
      <c r="J5"/>
    </row>
    <row r="6" spans="2:10" s="41" customFormat="1" ht="15" customHeight="1">
      <c r="B6" s="38" t="s">
        <v>257</v>
      </c>
      <c r="C6" s="403">
        <v>6</v>
      </c>
      <c r="D6" s="414">
        <f>1*C6/$G6</f>
        <v>0.6</v>
      </c>
      <c r="E6" s="403">
        <v>4</v>
      </c>
      <c r="F6" s="414">
        <f>1*E6/$G6</f>
        <v>0.4</v>
      </c>
      <c r="G6" s="405">
        <v>10</v>
      </c>
      <c r="H6"/>
      <c r="I6"/>
      <c r="J6"/>
    </row>
    <row r="7" spans="2:10" s="41" customFormat="1" ht="12.75">
      <c r="B7" s="38" t="s">
        <v>258</v>
      </c>
      <c r="C7" s="403">
        <v>103</v>
      </c>
      <c r="D7" s="414">
        <f aca="true" t="shared" si="0" ref="D7:F21">1*C7/$G7</f>
        <v>0.2893258426966292</v>
      </c>
      <c r="E7" s="403">
        <v>253</v>
      </c>
      <c r="F7" s="414">
        <f t="shared" si="0"/>
        <v>0.7106741573033708</v>
      </c>
      <c r="G7" s="405">
        <v>356</v>
      </c>
      <c r="H7"/>
      <c r="I7"/>
      <c r="J7"/>
    </row>
    <row r="8" spans="2:10" s="41" customFormat="1" ht="12.75">
      <c r="B8" s="38" t="s">
        <v>185</v>
      </c>
      <c r="C8" s="403">
        <v>10</v>
      </c>
      <c r="D8" s="414">
        <f t="shared" si="0"/>
        <v>0.2564102564102564</v>
      </c>
      <c r="E8" s="403">
        <v>29</v>
      </c>
      <c r="F8" s="414">
        <f t="shared" si="0"/>
        <v>0.7435897435897436</v>
      </c>
      <c r="G8" s="405">
        <v>39</v>
      </c>
      <c r="H8"/>
      <c r="I8"/>
      <c r="J8"/>
    </row>
    <row r="9" spans="2:10" s="41" customFormat="1" ht="12.75">
      <c r="B9" s="38" t="s">
        <v>259</v>
      </c>
      <c r="C9" s="403">
        <v>32</v>
      </c>
      <c r="D9" s="414">
        <f t="shared" si="0"/>
        <v>0.2</v>
      </c>
      <c r="E9" s="403">
        <v>128</v>
      </c>
      <c r="F9" s="414">
        <f t="shared" si="0"/>
        <v>0.8</v>
      </c>
      <c r="G9" s="405">
        <v>160</v>
      </c>
      <c r="H9"/>
      <c r="I9"/>
      <c r="J9"/>
    </row>
    <row r="10" spans="2:10" s="41" customFormat="1" ht="12.75">
      <c r="B10" s="38" t="s">
        <v>179</v>
      </c>
      <c r="C10" s="403">
        <v>47</v>
      </c>
      <c r="D10" s="414">
        <f t="shared" si="0"/>
        <v>0.26704545454545453</v>
      </c>
      <c r="E10" s="403">
        <v>129</v>
      </c>
      <c r="F10" s="414">
        <f t="shared" si="0"/>
        <v>0.7329545454545454</v>
      </c>
      <c r="G10" s="405">
        <v>176</v>
      </c>
      <c r="H10"/>
      <c r="I10"/>
      <c r="J10"/>
    </row>
    <row r="11" spans="2:10" s="41" customFormat="1" ht="12.75">
      <c r="B11" s="38" t="s">
        <v>260</v>
      </c>
      <c r="C11" s="403">
        <v>11</v>
      </c>
      <c r="D11" s="414">
        <f t="shared" si="0"/>
        <v>0.275</v>
      </c>
      <c r="E11" s="403">
        <v>29</v>
      </c>
      <c r="F11" s="414">
        <f t="shared" si="0"/>
        <v>0.725</v>
      </c>
      <c r="G11" s="405">
        <v>40</v>
      </c>
      <c r="H11"/>
      <c r="I11"/>
      <c r="J11"/>
    </row>
    <row r="12" spans="2:10" s="41" customFormat="1" ht="12.75">
      <c r="B12" s="38" t="s">
        <v>147</v>
      </c>
      <c r="C12" s="403">
        <v>9</v>
      </c>
      <c r="D12" s="414">
        <f t="shared" si="0"/>
        <v>0.5625</v>
      </c>
      <c r="E12" s="403">
        <v>7</v>
      </c>
      <c r="F12" s="414">
        <f t="shared" si="0"/>
        <v>0.4375</v>
      </c>
      <c r="G12" s="405">
        <v>16</v>
      </c>
      <c r="H12"/>
      <c r="I12"/>
      <c r="J12"/>
    </row>
    <row r="13" spans="2:10" s="41" customFormat="1" ht="12.75">
      <c r="B13" s="38" t="s">
        <v>180</v>
      </c>
      <c r="C13" s="403">
        <v>6</v>
      </c>
      <c r="D13" s="414">
        <f t="shared" si="0"/>
        <v>0.1935483870967742</v>
      </c>
      <c r="E13" s="403">
        <v>25</v>
      </c>
      <c r="F13" s="414">
        <f t="shared" si="0"/>
        <v>0.8064516129032258</v>
      </c>
      <c r="G13" s="405">
        <v>31</v>
      </c>
      <c r="H13"/>
      <c r="I13"/>
      <c r="J13"/>
    </row>
    <row r="14" spans="2:10" s="41" customFormat="1" ht="12.75">
      <c r="B14" s="38" t="s">
        <v>181</v>
      </c>
      <c r="C14" s="403">
        <v>30</v>
      </c>
      <c r="D14" s="414">
        <f t="shared" si="0"/>
        <v>0.30303030303030304</v>
      </c>
      <c r="E14" s="403">
        <v>69</v>
      </c>
      <c r="F14" s="414">
        <f t="shared" si="0"/>
        <v>0.696969696969697</v>
      </c>
      <c r="G14" s="405">
        <v>99</v>
      </c>
      <c r="H14"/>
      <c r="I14"/>
      <c r="J14"/>
    </row>
    <row r="15" spans="2:10" s="41" customFormat="1" ht="12.75">
      <c r="B15" s="38" t="s">
        <v>182</v>
      </c>
      <c r="C15" s="403">
        <v>19</v>
      </c>
      <c r="D15" s="414">
        <f t="shared" si="0"/>
        <v>0.3584905660377358</v>
      </c>
      <c r="E15" s="403">
        <v>34</v>
      </c>
      <c r="F15" s="414">
        <f t="shared" si="0"/>
        <v>0.6415094339622641</v>
      </c>
      <c r="G15" s="405">
        <v>53</v>
      </c>
      <c r="H15"/>
      <c r="I15"/>
      <c r="J15"/>
    </row>
    <row r="16" spans="2:10" s="41" customFormat="1" ht="12.75">
      <c r="B16" s="38" t="s">
        <v>263</v>
      </c>
      <c r="C16" s="403">
        <v>187</v>
      </c>
      <c r="D16" s="414">
        <f t="shared" si="0"/>
        <v>0.3879668049792531</v>
      </c>
      <c r="E16" s="403">
        <v>295</v>
      </c>
      <c r="F16" s="414">
        <f t="shared" si="0"/>
        <v>0.6120331950207469</v>
      </c>
      <c r="G16" s="405">
        <v>482</v>
      </c>
      <c r="H16"/>
      <c r="I16"/>
      <c r="J16"/>
    </row>
    <row r="17" spans="2:10" s="41" customFormat="1" ht="12.75">
      <c r="B17" s="38" t="s">
        <v>151</v>
      </c>
      <c r="C17" s="403">
        <v>43</v>
      </c>
      <c r="D17" s="414">
        <f t="shared" si="0"/>
        <v>0.5657894736842105</v>
      </c>
      <c r="E17" s="403">
        <v>33</v>
      </c>
      <c r="F17" s="414">
        <f t="shared" si="0"/>
        <v>0.4342105263157895</v>
      </c>
      <c r="G17" s="405">
        <v>76</v>
      </c>
      <c r="H17"/>
      <c r="I17"/>
      <c r="J17"/>
    </row>
    <row r="18" spans="2:10" s="41" customFormat="1" ht="12.75">
      <c r="B18" s="38" t="s">
        <v>261</v>
      </c>
      <c r="C18" s="403">
        <v>78</v>
      </c>
      <c r="D18" s="414">
        <f t="shared" si="0"/>
        <v>0.5611510791366906</v>
      </c>
      <c r="E18" s="404">
        <v>61</v>
      </c>
      <c r="F18" s="414">
        <f t="shared" si="0"/>
        <v>0.43884892086330934</v>
      </c>
      <c r="G18" s="405">
        <v>139</v>
      </c>
      <c r="H18"/>
      <c r="I18"/>
      <c r="J18"/>
    </row>
    <row r="19" spans="2:10" s="41" customFormat="1" ht="12.75">
      <c r="B19" s="38" t="s">
        <v>152</v>
      </c>
      <c r="C19" s="403">
        <v>16</v>
      </c>
      <c r="D19" s="414">
        <f t="shared" si="0"/>
        <v>0.64</v>
      </c>
      <c r="E19" s="404">
        <v>9</v>
      </c>
      <c r="F19" s="414">
        <f t="shared" si="0"/>
        <v>0.36</v>
      </c>
      <c r="G19" s="405">
        <v>25</v>
      </c>
      <c r="H19"/>
      <c r="I19"/>
      <c r="J19"/>
    </row>
    <row r="20" spans="2:10" s="41" customFormat="1" ht="13.5" thickBot="1">
      <c r="B20" s="56" t="s">
        <v>262</v>
      </c>
      <c r="C20" s="406">
        <v>14</v>
      </c>
      <c r="D20" s="415">
        <f t="shared" si="0"/>
        <v>0.4666666666666667</v>
      </c>
      <c r="E20" s="407">
        <v>16</v>
      </c>
      <c r="F20" s="415">
        <f t="shared" si="0"/>
        <v>0.5333333333333333</v>
      </c>
      <c r="G20" s="408">
        <v>30</v>
      </c>
      <c r="H20"/>
      <c r="I20"/>
      <c r="J20"/>
    </row>
    <row r="21" spans="2:10" s="41" customFormat="1" ht="13.5" thickBot="1">
      <c r="B21" s="144" t="s">
        <v>5</v>
      </c>
      <c r="C21" s="409">
        <v>611</v>
      </c>
      <c r="D21" s="416">
        <f t="shared" si="0"/>
        <v>0.3527713625866051</v>
      </c>
      <c r="E21" s="410">
        <v>1121</v>
      </c>
      <c r="F21" s="416">
        <f t="shared" si="0"/>
        <v>0.6472286374133949</v>
      </c>
      <c r="G21" s="411">
        <v>1732</v>
      </c>
      <c r="H21"/>
      <c r="I21"/>
      <c r="J21"/>
    </row>
    <row r="22" spans="2:10" s="41" customFormat="1" ht="12.75">
      <c r="B22"/>
      <c r="C22"/>
      <c r="D22"/>
      <c r="E22"/>
      <c r="F22"/>
      <c r="G22"/>
      <c r="H22"/>
      <c r="I22"/>
      <c r="J22"/>
    </row>
    <row r="23" s="41" customFormat="1" ht="12.75">
      <c r="B23" s="47" t="s">
        <v>6</v>
      </c>
    </row>
    <row r="24" s="41" customFormat="1" ht="12.75">
      <c r="B24" s="41" t="s">
        <v>18</v>
      </c>
    </row>
    <row r="25" s="41" customFormat="1" ht="12.75">
      <c r="B25" s="141" t="s">
        <v>184</v>
      </c>
    </row>
    <row r="26" spans="2:13" s="41" customFormat="1" ht="12.75">
      <c r="B26" s="13" t="s">
        <v>183</v>
      </c>
      <c r="C26"/>
      <c r="D26"/>
      <c r="E26"/>
      <c r="F26"/>
      <c r="G26"/>
      <c r="H26"/>
      <c r="I26"/>
      <c r="J26"/>
      <c r="K26"/>
      <c r="L26"/>
      <c r="M26"/>
    </row>
    <row r="27" spans="2:10" s="41" customFormat="1" ht="12.75">
      <c r="B27"/>
      <c r="C27"/>
      <c r="D27"/>
      <c r="E27"/>
      <c r="F27"/>
      <c r="G27"/>
      <c r="H27"/>
      <c r="I27"/>
      <c r="J27"/>
    </row>
    <row r="28" spans="2:10" s="41" customFormat="1" ht="20.25">
      <c r="B28" s="16" t="s">
        <v>1</v>
      </c>
      <c r="C28"/>
      <c r="D28"/>
      <c r="E28"/>
      <c r="F28"/>
      <c r="G28"/>
      <c r="H28"/>
      <c r="I28"/>
      <c r="J28"/>
    </row>
    <row r="29" spans="2:10" s="41" customFormat="1" ht="12.75">
      <c r="B29"/>
      <c r="C29"/>
      <c r="D29"/>
      <c r="E29"/>
      <c r="F29"/>
      <c r="G29"/>
      <c r="H29"/>
      <c r="I29"/>
      <c r="J29"/>
    </row>
    <row r="30" spans="2:10" s="41" customFormat="1" ht="12.75">
      <c r="B30"/>
      <c r="C30"/>
      <c r="D30"/>
      <c r="E30"/>
      <c r="F30"/>
      <c r="G30"/>
      <c r="H30"/>
      <c r="I30"/>
      <c r="J30"/>
    </row>
    <row r="31" spans="2:10" s="41" customFormat="1" ht="12.75">
      <c r="B31"/>
      <c r="C31"/>
      <c r="D31"/>
      <c r="E31"/>
      <c r="F31"/>
      <c r="G31"/>
      <c r="H31"/>
      <c r="I31"/>
      <c r="J31"/>
    </row>
    <row r="32" spans="2:10" s="41" customFormat="1" ht="12.75">
      <c r="B32"/>
      <c r="C32"/>
      <c r="D32"/>
      <c r="E32"/>
      <c r="F32"/>
      <c r="G32"/>
      <c r="H32"/>
      <c r="I32"/>
      <c r="J32"/>
    </row>
  </sheetData>
  <sheetProtection/>
  <mergeCells count="5">
    <mergeCell ref="B2:G2"/>
    <mergeCell ref="B4:B5"/>
    <mergeCell ref="C4:D4"/>
    <mergeCell ref="E4:F4"/>
    <mergeCell ref="G4:G5"/>
  </mergeCells>
  <hyperlinks>
    <hyperlink ref="B28" location="Contents!A1" display="Contents"/>
  </hyperlinks>
  <printOptions/>
  <pageMargins left="0.75" right="0.75" top="0.51" bottom="0.49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B2:I29"/>
  <sheetViews>
    <sheetView zoomScalePageLayoutView="0" workbookViewId="0" topLeftCell="A1">
      <selection activeCell="B4" sqref="B4:I21"/>
    </sheetView>
  </sheetViews>
  <sheetFormatPr defaultColWidth="9.140625" defaultRowHeight="12.75"/>
  <cols>
    <col min="2" max="2" width="36.421875" style="0" customWidth="1"/>
    <col min="3" max="7" width="10.7109375" style="0" customWidth="1"/>
    <col min="8" max="8" width="12.00390625" style="0" customWidth="1"/>
    <col min="9" max="9" width="16.140625" style="0" customWidth="1"/>
  </cols>
  <sheetData>
    <row r="2" spans="2:9" s="41" customFormat="1" ht="18.75">
      <c r="B2" s="48" t="s">
        <v>204</v>
      </c>
      <c r="C2" s="48"/>
      <c r="D2" s="48"/>
      <c r="E2" s="48"/>
      <c r="F2" s="48"/>
      <c r="G2" s="48"/>
      <c r="H2" s="48"/>
      <c r="I2" s="49"/>
    </row>
    <row r="3" spans="2:8" s="76" customFormat="1" ht="19.5" thickBot="1">
      <c r="B3" s="42"/>
      <c r="C3" s="42"/>
      <c r="D3" s="42"/>
      <c r="E3" s="42"/>
      <c r="F3" s="42"/>
      <c r="G3" s="42"/>
      <c r="H3" s="42"/>
    </row>
    <row r="4" spans="2:9" s="41" customFormat="1" ht="15.75">
      <c r="B4" s="635" t="s">
        <v>36</v>
      </c>
      <c r="C4" s="637" t="s">
        <v>8</v>
      </c>
      <c r="D4" s="637"/>
      <c r="E4" s="637" t="s">
        <v>9</v>
      </c>
      <c r="F4" s="637"/>
      <c r="G4" s="637" t="s">
        <v>16</v>
      </c>
      <c r="H4" s="637"/>
      <c r="I4" s="638" t="s">
        <v>5</v>
      </c>
    </row>
    <row r="5" spans="2:9" s="41" customFormat="1" ht="15.75">
      <c r="B5" s="636"/>
      <c r="C5" s="51" t="s">
        <v>126</v>
      </c>
      <c r="D5" s="51" t="s">
        <v>4</v>
      </c>
      <c r="E5" s="51" t="s">
        <v>126</v>
      </c>
      <c r="F5" s="51" t="s">
        <v>4</v>
      </c>
      <c r="G5" s="51" t="s">
        <v>126</v>
      </c>
      <c r="H5" s="51" t="s">
        <v>4</v>
      </c>
      <c r="I5" s="639"/>
    </row>
    <row r="6" spans="2:9" s="41" customFormat="1" ht="12.75">
      <c r="B6" s="143" t="s">
        <v>257</v>
      </c>
      <c r="C6" s="403">
        <v>0</v>
      </c>
      <c r="D6" s="417">
        <f>1*C6/$I6</f>
        <v>0</v>
      </c>
      <c r="E6" s="403">
        <v>7</v>
      </c>
      <c r="F6" s="417">
        <f>1*E6/$I6</f>
        <v>0.7</v>
      </c>
      <c r="G6" s="403">
        <v>3</v>
      </c>
      <c r="H6" s="417">
        <f aca="true" t="shared" si="0" ref="H6:H21">1*G6/$I6</f>
        <v>0.3</v>
      </c>
      <c r="I6" s="418">
        <v>10</v>
      </c>
    </row>
    <row r="7" spans="2:9" s="41" customFormat="1" ht="12.75">
      <c r="B7" s="143" t="s">
        <v>258</v>
      </c>
      <c r="C7" s="403">
        <v>23</v>
      </c>
      <c r="D7" s="417">
        <f aca="true" t="shared" si="1" ref="D7:F21">1*C7/$I7</f>
        <v>0.06460674157303371</v>
      </c>
      <c r="E7" s="403">
        <v>290</v>
      </c>
      <c r="F7" s="417">
        <f t="shared" si="1"/>
        <v>0.8146067415730337</v>
      </c>
      <c r="G7" s="403">
        <v>43</v>
      </c>
      <c r="H7" s="417">
        <f t="shared" si="0"/>
        <v>0.12078651685393259</v>
      </c>
      <c r="I7" s="418">
        <v>356</v>
      </c>
    </row>
    <row r="8" spans="2:9" s="41" customFormat="1" ht="12.75">
      <c r="B8" s="143" t="s">
        <v>185</v>
      </c>
      <c r="C8" s="403">
        <v>2</v>
      </c>
      <c r="D8" s="417">
        <f t="shared" si="1"/>
        <v>0.05128205128205128</v>
      </c>
      <c r="E8" s="403">
        <v>34</v>
      </c>
      <c r="F8" s="417">
        <f t="shared" si="1"/>
        <v>0.8717948717948718</v>
      </c>
      <c r="G8" s="403">
        <v>3</v>
      </c>
      <c r="H8" s="417">
        <f t="shared" si="0"/>
        <v>0.07692307692307693</v>
      </c>
      <c r="I8" s="418">
        <v>39</v>
      </c>
    </row>
    <row r="9" spans="2:9" s="41" customFormat="1" ht="12.75">
      <c r="B9" s="143" t="s">
        <v>259</v>
      </c>
      <c r="C9" s="403">
        <v>19</v>
      </c>
      <c r="D9" s="417">
        <f t="shared" si="1"/>
        <v>0.11875</v>
      </c>
      <c r="E9" s="403">
        <v>134</v>
      </c>
      <c r="F9" s="417">
        <f t="shared" si="1"/>
        <v>0.8375</v>
      </c>
      <c r="G9" s="403">
        <v>7</v>
      </c>
      <c r="H9" s="417">
        <f t="shared" si="0"/>
        <v>0.04375</v>
      </c>
      <c r="I9" s="418">
        <v>160</v>
      </c>
    </row>
    <row r="10" spans="2:9" s="41" customFormat="1" ht="12.75">
      <c r="B10" s="143" t="s">
        <v>179</v>
      </c>
      <c r="C10" s="403">
        <v>6</v>
      </c>
      <c r="D10" s="417">
        <f t="shared" si="1"/>
        <v>0.03409090909090909</v>
      </c>
      <c r="E10" s="403">
        <v>139</v>
      </c>
      <c r="F10" s="417">
        <f t="shared" si="1"/>
        <v>0.7897727272727273</v>
      </c>
      <c r="G10" s="403">
        <v>31</v>
      </c>
      <c r="H10" s="417">
        <f t="shared" si="0"/>
        <v>0.17613636363636365</v>
      </c>
      <c r="I10" s="418">
        <v>176</v>
      </c>
    </row>
    <row r="11" spans="2:9" s="41" customFormat="1" ht="12.75">
      <c r="B11" s="143" t="s">
        <v>260</v>
      </c>
      <c r="C11" s="403">
        <v>4</v>
      </c>
      <c r="D11" s="417">
        <f t="shared" si="1"/>
        <v>0.1</v>
      </c>
      <c r="E11" s="403">
        <v>34</v>
      </c>
      <c r="F11" s="417">
        <f t="shared" si="1"/>
        <v>0.85</v>
      </c>
      <c r="G11" s="403">
        <v>2</v>
      </c>
      <c r="H11" s="417">
        <f t="shared" si="0"/>
        <v>0.05</v>
      </c>
      <c r="I11" s="418">
        <v>40</v>
      </c>
    </row>
    <row r="12" spans="2:9" s="41" customFormat="1" ht="12.75">
      <c r="B12" s="143" t="s">
        <v>147</v>
      </c>
      <c r="C12" s="403">
        <v>3</v>
      </c>
      <c r="D12" s="417">
        <f t="shared" si="1"/>
        <v>0.1875</v>
      </c>
      <c r="E12" s="403">
        <v>13</v>
      </c>
      <c r="F12" s="417">
        <f t="shared" si="1"/>
        <v>0.8125</v>
      </c>
      <c r="G12" s="403">
        <v>0</v>
      </c>
      <c r="H12" s="417">
        <f t="shared" si="0"/>
        <v>0</v>
      </c>
      <c r="I12" s="418">
        <v>16</v>
      </c>
    </row>
    <row r="13" spans="2:9" s="41" customFormat="1" ht="12.75">
      <c r="B13" s="143" t="s">
        <v>180</v>
      </c>
      <c r="C13" s="403">
        <v>5</v>
      </c>
      <c r="D13" s="417">
        <f t="shared" si="1"/>
        <v>0.16129032258064516</v>
      </c>
      <c r="E13" s="403">
        <v>23</v>
      </c>
      <c r="F13" s="417">
        <f t="shared" si="1"/>
        <v>0.7419354838709677</v>
      </c>
      <c r="G13" s="403">
        <v>3</v>
      </c>
      <c r="H13" s="417">
        <f t="shared" si="0"/>
        <v>0.0967741935483871</v>
      </c>
      <c r="I13" s="418">
        <v>31</v>
      </c>
    </row>
    <row r="14" spans="2:9" s="41" customFormat="1" ht="12.75">
      <c r="B14" s="143" t="s">
        <v>181</v>
      </c>
      <c r="C14" s="403">
        <v>5</v>
      </c>
      <c r="D14" s="417">
        <f t="shared" si="1"/>
        <v>0.050505050505050504</v>
      </c>
      <c r="E14" s="403">
        <v>83</v>
      </c>
      <c r="F14" s="417">
        <f t="shared" si="1"/>
        <v>0.8383838383838383</v>
      </c>
      <c r="G14" s="403">
        <v>11</v>
      </c>
      <c r="H14" s="417">
        <f t="shared" si="0"/>
        <v>0.1111111111111111</v>
      </c>
      <c r="I14" s="418">
        <v>99</v>
      </c>
    </row>
    <row r="15" spans="2:9" s="41" customFormat="1" ht="12.75">
      <c r="B15" s="38" t="s">
        <v>182</v>
      </c>
      <c r="C15" s="403">
        <v>16</v>
      </c>
      <c r="D15" s="417">
        <f t="shared" si="1"/>
        <v>0.3018867924528302</v>
      </c>
      <c r="E15" s="403">
        <v>32</v>
      </c>
      <c r="F15" s="417">
        <f t="shared" si="1"/>
        <v>0.6037735849056604</v>
      </c>
      <c r="G15" s="403">
        <v>5</v>
      </c>
      <c r="H15" s="417">
        <f t="shared" si="0"/>
        <v>0.09433962264150944</v>
      </c>
      <c r="I15" s="418">
        <v>53</v>
      </c>
    </row>
    <row r="16" spans="2:9" s="41" customFormat="1" ht="12.75">
      <c r="B16" s="143" t="s">
        <v>263</v>
      </c>
      <c r="C16" s="403">
        <v>61</v>
      </c>
      <c r="D16" s="417">
        <f t="shared" si="1"/>
        <v>0.12655601659751037</v>
      </c>
      <c r="E16" s="403">
        <v>359</v>
      </c>
      <c r="F16" s="417">
        <f t="shared" si="1"/>
        <v>0.7448132780082988</v>
      </c>
      <c r="G16" s="403">
        <v>62</v>
      </c>
      <c r="H16" s="417">
        <f t="shared" si="0"/>
        <v>0.12863070539419086</v>
      </c>
      <c r="I16" s="418">
        <v>482</v>
      </c>
    </row>
    <row r="17" spans="2:9" s="41" customFormat="1" ht="12.75">
      <c r="B17" s="143" t="s">
        <v>151</v>
      </c>
      <c r="C17" s="403">
        <v>7</v>
      </c>
      <c r="D17" s="417">
        <f t="shared" si="1"/>
        <v>0.09210526315789473</v>
      </c>
      <c r="E17" s="403">
        <v>63</v>
      </c>
      <c r="F17" s="417">
        <f t="shared" si="1"/>
        <v>0.8289473684210527</v>
      </c>
      <c r="G17" s="403">
        <v>6</v>
      </c>
      <c r="H17" s="417">
        <f t="shared" si="0"/>
        <v>0.07894736842105263</v>
      </c>
      <c r="I17" s="418">
        <v>76</v>
      </c>
    </row>
    <row r="18" spans="2:9" s="41" customFormat="1" ht="12.75">
      <c r="B18" s="143" t="s">
        <v>261</v>
      </c>
      <c r="C18" s="403">
        <v>13</v>
      </c>
      <c r="D18" s="417">
        <f t="shared" si="1"/>
        <v>0.09352517985611511</v>
      </c>
      <c r="E18" s="403">
        <v>104</v>
      </c>
      <c r="F18" s="417">
        <f t="shared" si="1"/>
        <v>0.7482014388489209</v>
      </c>
      <c r="G18" s="403">
        <v>22</v>
      </c>
      <c r="H18" s="417">
        <f t="shared" si="0"/>
        <v>0.15827338129496402</v>
      </c>
      <c r="I18" s="418">
        <v>139</v>
      </c>
    </row>
    <row r="19" spans="2:9" s="41" customFormat="1" ht="12.75">
      <c r="B19" s="413" t="s">
        <v>152</v>
      </c>
      <c r="C19" s="406">
        <v>5</v>
      </c>
      <c r="D19" s="417">
        <f t="shared" si="1"/>
        <v>0.2</v>
      </c>
      <c r="E19" s="406">
        <v>18</v>
      </c>
      <c r="F19" s="417">
        <f t="shared" si="1"/>
        <v>0.72</v>
      </c>
      <c r="G19" s="406">
        <v>2</v>
      </c>
      <c r="H19" s="417">
        <f t="shared" si="0"/>
        <v>0.08</v>
      </c>
      <c r="I19" s="420">
        <v>25</v>
      </c>
    </row>
    <row r="20" spans="2:9" s="41" customFormat="1" ht="13.5" thickBot="1">
      <c r="B20" s="56" t="s">
        <v>262</v>
      </c>
      <c r="C20" s="406">
        <v>6</v>
      </c>
      <c r="D20" s="419">
        <f t="shared" si="1"/>
        <v>0.2</v>
      </c>
      <c r="E20" s="406">
        <v>22</v>
      </c>
      <c r="F20" s="419">
        <f t="shared" si="1"/>
        <v>0.7333333333333333</v>
      </c>
      <c r="G20" s="406">
        <v>2</v>
      </c>
      <c r="H20" s="419">
        <f t="shared" si="0"/>
        <v>0.06666666666666667</v>
      </c>
      <c r="I20" s="420">
        <v>30</v>
      </c>
    </row>
    <row r="21" spans="2:9" s="41" customFormat="1" ht="13.5" thickBot="1">
      <c r="B21" s="144" t="s">
        <v>5</v>
      </c>
      <c r="C21" s="421">
        <v>175</v>
      </c>
      <c r="D21" s="412">
        <f t="shared" si="1"/>
        <v>0.10103926096997691</v>
      </c>
      <c r="E21" s="421">
        <v>1355</v>
      </c>
      <c r="F21" s="412">
        <f t="shared" si="1"/>
        <v>0.7823325635103926</v>
      </c>
      <c r="G21" s="421">
        <v>202</v>
      </c>
      <c r="H21" s="412">
        <f t="shared" si="0"/>
        <v>0.11662817551963048</v>
      </c>
      <c r="I21" s="422">
        <v>1732</v>
      </c>
    </row>
    <row r="22" s="41" customFormat="1" ht="12.75"/>
    <row r="23" s="41" customFormat="1" ht="12.75">
      <c r="B23" s="47" t="s">
        <v>6</v>
      </c>
    </row>
    <row r="24" s="41" customFormat="1" ht="12.75">
      <c r="B24" s="41" t="s">
        <v>18</v>
      </c>
    </row>
    <row r="25" s="41" customFormat="1" ht="12.75">
      <c r="B25" s="67" t="s">
        <v>130</v>
      </c>
    </row>
    <row r="26" spans="2:7" s="41" customFormat="1" ht="12.75">
      <c r="B26" s="13" t="s">
        <v>183</v>
      </c>
      <c r="C26"/>
      <c r="D26"/>
      <c r="E26"/>
      <c r="F26"/>
      <c r="G26"/>
    </row>
    <row r="27" s="41" customFormat="1" ht="12.75"/>
    <row r="28" spans="2:9" s="41" customFormat="1" ht="20.25">
      <c r="B28" s="16" t="s">
        <v>1</v>
      </c>
      <c r="C28"/>
      <c r="D28"/>
      <c r="E28"/>
      <c r="F28"/>
      <c r="G28"/>
      <c r="H28"/>
      <c r="I28"/>
    </row>
    <row r="29" spans="2:9" s="41" customFormat="1" ht="12.75">
      <c r="B29"/>
      <c r="C29"/>
      <c r="D29"/>
      <c r="E29"/>
      <c r="F29"/>
      <c r="G29"/>
      <c r="H29"/>
      <c r="I29"/>
    </row>
  </sheetData>
  <sheetProtection/>
  <mergeCells count="5">
    <mergeCell ref="B4:B5"/>
    <mergeCell ref="C4:D4"/>
    <mergeCell ref="E4:F4"/>
    <mergeCell ref="G4:H4"/>
    <mergeCell ref="I4:I5"/>
  </mergeCells>
  <hyperlinks>
    <hyperlink ref="B28" location="Contents!A1" display="Contents"/>
  </hyperlinks>
  <printOptions/>
  <pageMargins left="0.25" right="0.35" top="0.5" bottom="0.52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B2:I29"/>
  <sheetViews>
    <sheetView zoomScalePageLayoutView="0" workbookViewId="0" topLeftCell="A1">
      <selection activeCell="B4" sqref="B4:I21"/>
    </sheetView>
  </sheetViews>
  <sheetFormatPr defaultColWidth="9.140625" defaultRowHeight="12.75"/>
  <cols>
    <col min="2" max="2" width="27.140625" style="0" customWidth="1"/>
    <col min="3" max="7" width="10.7109375" style="0" customWidth="1"/>
    <col min="8" max="8" width="12.00390625" style="0" customWidth="1"/>
    <col min="9" max="9" width="16.140625" style="0" customWidth="1"/>
  </cols>
  <sheetData>
    <row r="2" spans="2:9" s="41" customFormat="1" ht="18.75">
      <c r="B2" s="48" t="s">
        <v>205</v>
      </c>
      <c r="C2" s="48"/>
      <c r="D2" s="48"/>
      <c r="E2" s="48"/>
      <c r="F2" s="48"/>
      <c r="G2" s="48"/>
      <c r="H2" s="48"/>
      <c r="I2" s="49"/>
    </row>
    <row r="3" spans="2:8" s="76" customFormat="1" ht="19.5" thickBot="1">
      <c r="B3" s="42"/>
      <c r="C3" s="42"/>
      <c r="D3" s="42"/>
      <c r="E3" s="42"/>
      <c r="F3" s="42"/>
      <c r="G3" s="42"/>
      <c r="H3" s="42"/>
    </row>
    <row r="4" spans="2:9" s="41" customFormat="1" ht="16.5" thickBot="1">
      <c r="B4" s="640" t="s">
        <v>36</v>
      </c>
      <c r="C4" s="642" t="s">
        <v>13</v>
      </c>
      <c r="D4" s="643"/>
      <c r="E4" s="644" t="s">
        <v>35</v>
      </c>
      <c r="F4" s="645"/>
      <c r="G4" s="644" t="s">
        <v>39</v>
      </c>
      <c r="H4" s="645"/>
      <c r="I4" s="646" t="s">
        <v>5</v>
      </c>
    </row>
    <row r="5" spans="2:9" s="41" customFormat="1" ht="15.75">
      <c r="B5" s="641"/>
      <c r="C5" s="44" t="s">
        <v>3</v>
      </c>
      <c r="D5" s="45" t="s">
        <v>4</v>
      </c>
      <c r="E5" s="46" t="s">
        <v>3</v>
      </c>
      <c r="F5" s="43" t="s">
        <v>4</v>
      </c>
      <c r="G5" s="46" t="s">
        <v>3</v>
      </c>
      <c r="H5" s="43" t="s">
        <v>4</v>
      </c>
      <c r="I5" s="647"/>
    </row>
    <row r="6" spans="2:9" s="41" customFormat="1" ht="12.75">
      <c r="B6" s="143" t="s">
        <v>257</v>
      </c>
      <c r="C6" s="403">
        <v>2</v>
      </c>
      <c r="D6" s="414">
        <f>1*C6/$I6</f>
        <v>0.2</v>
      </c>
      <c r="E6" s="403">
        <v>7</v>
      </c>
      <c r="F6" s="414">
        <f>1*E6/$I6</f>
        <v>0.7</v>
      </c>
      <c r="G6" s="403">
        <v>1</v>
      </c>
      <c r="H6" s="414">
        <f aca="true" t="shared" si="0" ref="H6:H21">1*G6/$I6</f>
        <v>0.1</v>
      </c>
      <c r="I6" s="418">
        <v>10</v>
      </c>
    </row>
    <row r="7" spans="2:9" s="41" customFormat="1" ht="12.75">
      <c r="B7" s="143" t="s">
        <v>258</v>
      </c>
      <c r="C7" s="403">
        <v>25</v>
      </c>
      <c r="D7" s="414">
        <f aca="true" t="shared" si="1" ref="D7:F21">1*C7/$I7</f>
        <v>0.0702247191011236</v>
      </c>
      <c r="E7" s="403">
        <v>319</v>
      </c>
      <c r="F7" s="414">
        <f t="shared" si="1"/>
        <v>0.8960674157303371</v>
      </c>
      <c r="G7" s="403">
        <v>12</v>
      </c>
      <c r="H7" s="414">
        <f t="shared" si="0"/>
        <v>0.033707865168539325</v>
      </c>
      <c r="I7" s="418">
        <v>356</v>
      </c>
    </row>
    <row r="8" spans="2:9" s="41" customFormat="1" ht="12.75">
      <c r="B8" s="143" t="s">
        <v>185</v>
      </c>
      <c r="C8" s="403">
        <v>4</v>
      </c>
      <c r="D8" s="414">
        <f t="shared" si="1"/>
        <v>0.10256410256410256</v>
      </c>
      <c r="E8" s="403">
        <v>33</v>
      </c>
      <c r="F8" s="414">
        <f t="shared" si="1"/>
        <v>0.8461538461538461</v>
      </c>
      <c r="G8" s="403">
        <v>2</v>
      </c>
      <c r="H8" s="414">
        <f t="shared" si="0"/>
        <v>0.05128205128205128</v>
      </c>
      <c r="I8" s="418">
        <v>39</v>
      </c>
    </row>
    <row r="9" spans="2:9" s="41" customFormat="1" ht="12.75">
      <c r="B9" s="143" t="s">
        <v>259</v>
      </c>
      <c r="C9" s="403">
        <v>10</v>
      </c>
      <c r="D9" s="414">
        <f t="shared" si="1"/>
        <v>0.0625</v>
      </c>
      <c r="E9" s="403">
        <v>147</v>
      </c>
      <c r="F9" s="414">
        <f t="shared" si="1"/>
        <v>0.91875</v>
      </c>
      <c r="G9" s="403">
        <v>3</v>
      </c>
      <c r="H9" s="414">
        <f t="shared" si="0"/>
        <v>0.01875</v>
      </c>
      <c r="I9" s="418">
        <v>160</v>
      </c>
    </row>
    <row r="10" spans="2:9" s="41" customFormat="1" ht="12.75">
      <c r="B10" s="143" t="s">
        <v>179</v>
      </c>
      <c r="C10" s="403">
        <v>10</v>
      </c>
      <c r="D10" s="414">
        <f t="shared" si="1"/>
        <v>0.056818181818181816</v>
      </c>
      <c r="E10" s="403">
        <v>156</v>
      </c>
      <c r="F10" s="414">
        <f t="shared" si="1"/>
        <v>0.8863636363636364</v>
      </c>
      <c r="G10" s="403">
        <v>10</v>
      </c>
      <c r="H10" s="414">
        <f t="shared" si="0"/>
        <v>0.056818181818181816</v>
      </c>
      <c r="I10" s="418">
        <v>176</v>
      </c>
    </row>
    <row r="11" spans="2:9" s="41" customFormat="1" ht="12.75">
      <c r="B11" s="143" t="s">
        <v>260</v>
      </c>
      <c r="C11" s="403">
        <v>6</v>
      </c>
      <c r="D11" s="414">
        <f t="shared" si="1"/>
        <v>0.15</v>
      </c>
      <c r="E11" s="403">
        <v>33</v>
      </c>
      <c r="F11" s="414">
        <f t="shared" si="1"/>
        <v>0.825</v>
      </c>
      <c r="G11" s="403">
        <v>1</v>
      </c>
      <c r="H11" s="414">
        <f t="shared" si="0"/>
        <v>0.025</v>
      </c>
      <c r="I11" s="418">
        <v>40</v>
      </c>
    </row>
    <row r="12" spans="2:9" s="41" customFormat="1" ht="12.75">
      <c r="B12" s="143" t="s">
        <v>147</v>
      </c>
      <c r="C12" s="403">
        <v>1</v>
      </c>
      <c r="D12" s="414">
        <f t="shared" si="1"/>
        <v>0.0625</v>
      </c>
      <c r="E12" s="403">
        <v>15</v>
      </c>
      <c r="F12" s="414">
        <f t="shared" si="1"/>
        <v>0.9375</v>
      </c>
      <c r="G12" s="403">
        <v>0</v>
      </c>
      <c r="H12" s="414">
        <f t="shared" si="0"/>
        <v>0</v>
      </c>
      <c r="I12" s="418">
        <v>16</v>
      </c>
    </row>
    <row r="13" spans="2:9" s="41" customFormat="1" ht="12.75">
      <c r="B13" s="143" t="s">
        <v>180</v>
      </c>
      <c r="C13" s="403">
        <v>4</v>
      </c>
      <c r="D13" s="414">
        <f t="shared" si="1"/>
        <v>0.12903225806451613</v>
      </c>
      <c r="E13" s="403">
        <v>25</v>
      </c>
      <c r="F13" s="414">
        <f t="shared" si="1"/>
        <v>0.8064516129032258</v>
      </c>
      <c r="G13" s="403">
        <v>2</v>
      </c>
      <c r="H13" s="414">
        <f t="shared" si="0"/>
        <v>0.06451612903225806</v>
      </c>
      <c r="I13" s="418">
        <v>31</v>
      </c>
    </row>
    <row r="14" spans="2:9" s="41" customFormat="1" ht="12.75">
      <c r="B14" s="143" t="s">
        <v>181</v>
      </c>
      <c r="C14" s="403">
        <v>6</v>
      </c>
      <c r="D14" s="414">
        <f t="shared" si="1"/>
        <v>0.06060606060606061</v>
      </c>
      <c r="E14" s="403">
        <v>84</v>
      </c>
      <c r="F14" s="414">
        <f t="shared" si="1"/>
        <v>0.8484848484848485</v>
      </c>
      <c r="G14" s="403">
        <v>9</v>
      </c>
      <c r="H14" s="414">
        <f t="shared" si="0"/>
        <v>0.09090909090909091</v>
      </c>
      <c r="I14" s="418">
        <v>99</v>
      </c>
    </row>
    <row r="15" spans="2:9" s="41" customFormat="1" ht="12.75">
      <c r="B15" s="38" t="s">
        <v>182</v>
      </c>
      <c r="C15" s="403">
        <v>2</v>
      </c>
      <c r="D15" s="414">
        <f t="shared" si="1"/>
        <v>0.03773584905660377</v>
      </c>
      <c r="E15" s="403">
        <v>46</v>
      </c>
      <c r="F15" s="414">
        <f t="shared" si="1"/>
        <v>0.8679245283018868</v>
      </c>
      <c r="G15" s="403">
        <v>5</v>
      </c>
      <c r="H15" s="414">
        <f t="shared" si="0"/>
        <v>0.09433962264150944</v>
      </c>
      <c r="I15" s="418">
        <v>53</v>
      </c>
    </row>
    <row r="16" spans="2:9" s="41" customFormat="1" ht="12.75">
      <c r="B16" s="143" t="s">
        <v>263</v>
      </c>
      <c r="C16" s="403">
        <v>25</v>
      </c>
      <c r="D16" s="414">
        <f t="shared" si="1"/>
        <v>0.05186721991701245</v>
      </c>
      <c r="E16" s="403">
        <v>385</v>
      </c>
      <c r="F16" s="414">
        <f t="shared" si="1"/>
        <v>0.7987551867219918</v>
      </c>
      <c r="G16" s="403">
        <v>72</v>
      </c>
      <c r="H16" s="414">
        <f t="shared" si="0"/>
        <v>0.14937759336099585</v>
      </c>
      <c r="I16" s="418">
        <v>482</v>
      </c>
    </row>
    <row r="17" spans="2:9" s="41" customFormat="1" ht="12.75">
      <c r="B17" s="143" t="s">
        <v>151</v>
      </c>
      <c r="C17" s="403">
        <v>9</v>
      </c>
      <c r="D17" s="414">
        <f t="shared" si="1"/>
        <v>0.11842105263157894</v>
      </c>
      <c r="E17" s="403">
        <v>59</v>
      </c>
      <c r="F17" s="414">
        <f t="shared" si="1"/>
        <v>0.7763157894736842</v>
      </c>
      <c r="G17" s="403">
        <v>8</v>
      </c>
      <c r="H17" s="414">
        <f t="shared" si="0"/>
        <v>0.10526315789473684</v>
      </c>
      <c r="I17" s="418">
        <v>76</v>
      </c>
    </row>
    <row r="18" spans="2:9" s="41" customFormat="1" ht="12.75">
      <c r="B18" s="38" t="s">
        <v>261</v>
      </c>
      <c r="C18" s="403">
        <v>5</v>
      </c>
      <c r="D18" s="414">
        <f t="shared" si="1"/>
        <v>0.03597122302158273</v>
      </c>
      <c r="E18" s="403">
        <v>119</v>
      </c>
      <c r="F18" s="414">
        <f t="shared" si="1"/>
        <v>0.8561151079136691</v>
      </c>
      <c r="G18" s="403">
        <v>15</v>
      </c>
      <c r="H18" s="414">
        <f t="shared" si="0"/>
        <v>0.1079136690647482</v>
      </c>
      <c r="I18" s="418">
        <v>139</v>
      </c>
    </row>
    <row r="19" spans="2:9" s="41" customFormat="1" ht="12.75">
      <c r="B19" s="38" t="s">
        <v>152</v>
      </c>
      <c r="C19" s="403">
        <v>2</v>
      </c>
      <c r="D19" s="414">
        <f t="shared" si="1"/>
        <v>0.08</v>
      </c>
      <c r="E19" s="403">
        <v>22</v>
      </c>
      <c r="F19" s="414">
        <f t="shared" si="1"/>
        <v>0.88</v>
      </c>
      <c r="G19" s="403">
        <v>1</v>
      </c>
      <c r="H19" s="414">
        <f t="shared" si="0"/>
        <v>0.04</v>
      </c>
      <c r="I19" s="418">
        <v>25</v>
      </c>
    </row>
    <row r="20" spans="2:9" s="41" customFormat="1" ht="13.5" thickBot="1">
      <c r="B20" s="56" t="s">
        <v>262</v>
      </c>
      <c r="C20" s="406">
        <v>0</v>
      </c>
      <c r="D20" s="415">
        <f t="shared" si="1"/>
        <v>0</v>
      </c>
      <c r="E20" s="406">
        <v>30</v>
      </c>
      <c r="F20" s="415">
        <f t="shared" si="1"/>
        <v>1</v>
      </c>
      <c r="G20" s="406">
        <v>0</v>
      </c>
      <c r="H20" s="415">
        <f t="shared" si="0"/>
        <v>0</v>
      </c>
      <c r="I20" s="420">
        <v>30</v>
      </c>
    </row>
    <row r="21" spans="2:9" s="41" customFormat="1" ht="13.5" thickBot="1">
      <c r="B21" s="144" t="s">
        <v>5</v>
      </c>
      <c r="C21" s="454">
        <v>111</v>
      </c>
      <c r="D21" s="455">
        <f t="shared" si="1"/>
        <v>0.06408775981524249</v>
      </c>
      <c r="E21" s="454">
        <v>1480</v>
      </c>
      <c r="F21" s="455">
        <f t="shared" si="1"/>
        <v>0.8545034642032333</v>
      </c>
      <c r="G21" s="454">
        <v>141</v>
      </c>
      <c r="H21" s="455">
        <f t="shared" si="0"/>
        <v>0.08140877598152425</v>
      </c>
      <c r="I21" s="422">
        <v>1732</v>
      </c>
    </row>
    <row r="22" s="41" customFormat="1" ht="12.75"/>
    <row r="23" s="41" customFormat="1" ht="12.75">
      <c r="B23" s="47" t="s">
        <v>6</v>
      </c>
    </row>
    <row r="24" s="41" customFormat="1" ht="12.75">
      <c r="B24" s="41" t="s">
        <v>18</v>
      </c>
    </row>
    <row r="25" s="41" customFormat="1" ht="12.75">
      <c r="B25" s="67" t="s">
        <v>130</v>
      </c>
    </row>
    <row r="26" spans="2:7" s="41" customFormat="1" ht="12.75">
      <c r="B26" s="13" t="s">
        <v>183</v>
      </c>
      <c r="C26"/>
      <c r="D26"/>
      <c r="E26"/>
      <c r="F26"/>
      <c r="G26"/>
    </row>
    <row r="27" s="41" customFormat="1" ht="12.75"/>
    <row r="28" spans="2:9" s="41" customFormat="1" ht="20.25">
      <c r="B28" s="16" t="s">
        <v>1</v>
      </c>
      <c r="C28"/>
      <c r="D28"/>
      <c r="E28"/>
      <c r="F28"/>
      <c r="G28"/>
      <c r="H28"/>
      <c r="I28"/>
    </row>
    <row r="29" spans="2:9" s="41" customFormat="1" ht="12.75">
      <c r="B29"/>
      <c r="C29"/>
      <c r="D29"/>
      <c r="E29"/>
      <c r="F29"/>
      <c r="G29"/>
      <c r="H29"/>
      <c r="I29"/>
    </row>
  </sheetData>
  <sheetProtection/>
  <mergeCells count="5">
    <mergeCell ref="B4:B5"/>
    <mergeCell ref="C4:D4"/>
    <mergeCell ref="E4:F4"/>
    <mergeCell ref="G4:H4"/>
    <mergeCell ref="I4:I5"/>
  </mergeCells>
  <hyperlinks>
    <hyperlink ref="B28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0"/>
  </sheetPr>
  <dimension ref="B2:U30"/>
  <sheetViews>
    <sheetView zoomScalePageLayoutView="0" workbookViewId="0" topLeftCell="A1">
      <selection activeCell="B4" sqref="B4:U21"/>
    </sheetView>
  </sheetViews>
  <sheetFormatPr defaultColWidth="9.140625" defaultRowHeight="12.75"/>
  <cols>
    <col min="2" max="2" width="25.140625" style="0" customWidth="1"/>
    <col min="3" max="3" width="10.00390625" style="0" bestFit="1" customWidth="1"/>
    <col min="4" max="4" width="6.28125" style="0" bestFit="1" customWidth="1"/>
    <col min="5" max="5" width="10.00390625" style="0" bestFit="1" customWidth="1"/>
    <col min="6" max="6" width="6.28125" style="0" bestFit="1" customWidth="1"/>
    <col min="7" max="7" width="10.00390625" style="0" bestFit="1" customWidth="1"/>
    <col min="8" max="8" width="5.28125" style="0" bestFit="1" customWidth="1"/>
    <col min="9" max="9" width="10.00390625" style="0" bestFit="1" customWidth="1"/>
    <col min="10" max="10" width="5.28125" style="0" bestFit="1" customWidth="1"/>
    <col min="11" max="11" width="10.00390625" style="0" bestFit="1" customWidth="1"/>
    <col min="12" max="12" width="6.28125" style="0" bestFit="1" customWidth="1"/>
    <col min="13" max="13" width="10.00390625" style="0" bestFit="1" customWidth="1"/>
    <col min="14" max="14" width="5.28125" style="0" bestFit="1" customWidth="1"/>
    <col min="15" max="15" width="10.00390625" style="0" bestFit="1" customWidth="1"/>
    <col min="16" max="16" width="6.28125" style="0" bestFit="1" customWidth="1"/>
    <col min="17" max="17" width="10.421875" style="0" customWidth="1"/>
    <col min="18" max="18" width="6.28125" style="0" customWidth="1"/>
    <col min="19" max="19" width="10.00390625" style="0" bestFit="1" customWidth="1"/>
    <col min="20" max="20" width="6.28125" style="0" bestFit="1" customWidth="1"/>
    <col min="21" max="21" width="14.140625" style="0" bestFit="1" customWidth="1"/>
  </cols>
  <sheetData>
    <row r="2" spans="2:21" s="41" customFormat="1" ht="18.75">
      <c r="B2" s="650" t="s">
        <v>247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49"/>
      <c r="P2" s="49"/>
      <c r="Q2" s="49"/>
      <c r="R2" s="49"/>
      <c r="S2" s="49"/>
      <c r="T2" s="49"/>
      <c r="U2" s="49"/>
    </row>
    <row r="3" spans="2:14" s="76" customFormat="1" ht="19.5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21" ht="49.5" customHeight="1">
      <c r="B4" s="635" t="s">
        <v>36</v>
      </c>
      <c r="C4" s="648" t="s">
        <v>87</v>
      </c>
      <c r="D4" s="649"/>
      <c r="E4" s="648" t="s">
        <v>88</v>
      </c>
      <c r="F4" s="649"/>
      <c r="G4" s="648" t="s">
        <v>89</v>
      </c>
      <c r="H4" s="649"/>
      <c r="I4" s="648" t="s">
        <v>90</v>
      </c>
      <c r="J4" s="649"/>
      <c r="K4" s="648" t="s">
        <v>62</v>
      </c>
      <c r="L4" s="649"/>
      <c r="M4" s="648" t="s">
        <v>91</v>
      </c>
      <c r="N4" s="649"/>
      <c r="O4" s="648" t="s">
        <v>66</v>
      </c>
      <c r="P4" s="649"/>
      <c r="Q4" s="648" t="s">
        <v>136</v>
      </c>
      <c r="R4" s="649"/>
      <c r="S4" s="648" t="s">
        <v>67</v>
      </c>
      <c r="T4" s="649"/>
      <c r="U4" s="646" t="s">
        <v>5</v>
      </c>
    </row>
    <row r="5" spans="2:21" ht="31.5" customHeight="1" thickBot="1">
      <c r="B5" s="652"/>
      <c r="C5" s="106" t="s">
        <v>3</v>
      </c>
      <c r="D5" s="106" t="s">
        <v>4</v>
      </c>
      <c r="E5" s="106" t="s">
        <v>3</v>
      </c>
      <c r="F5" s="106" t="s">
        <v>4</v>
      </c>
      <c r="G5" s="106" t="s">
        <v>3</v>
      </c>
      <c r="H5" s="106" t="s">
        <v>4</v>
      </c>
      <c r="I5" s="106" t="s">
        <v>3</v>
      </c>
      <c r="J5" s="106" t="s">
        <v>4</v>
      </c>
      <c r="K5" s="106" t="s">
        <v>3</v>
      </c>
      <c r="L5" s="106" t="s">
        <v>4</v>
      </c>
      <c r="M5" s="106" t="s">
        <v>3</v>
      </c>
      <c r="N5" s="106" t="s">
        <v>4</v>
      </c>
      <c r="O5" s="106" t="s">
        <v>3</v>
      </c>
      <c r="P5" s="106" t="s">
        <v>4</v>
      </c>
      <c r="Q5" s="106" t="s">
        <v>3</v>
      </c>
      <c r="R5" s="106" t="s">
        <v>4</v>
      </c>
      <c r="S5" s="106" t="s">
        <v>3</v>
      </c>
      <c r="T5" s="106" t="s">
        <v>4</v>
      </c>
      <c r="U5" s="651"/>
    </row>
    <row r="6" spans="2:21" ht="12.75">
      <c r="B6" s="143" t="s">
        <v>257</v>
      </c>
      <c r="C6" s="403">
        <v>2</v>
      </c>
      <c r="D6" s="187">
        <f>1*C6/$U6</f>
        <v>0.2</v>
      </c>
      <c r="E6" s="403">
        <v>4</v>
      </c>
      <c r="F6" s="187">
        <f>1*E6/$U6</f>
        <v>0.4</v>
      </c>
      <c r="G6" s="403">
        <v>0</v>
      </c>
      <c r="H6" s="187">
        <f aca="true" t="shared" si="0" ref="H6:H21">1*G6/$U6</f>
        <v>0</v>
      </c>
      <c r="I6" s="403">
        <v>0</v>
      </c>
      <c r="J6" s="187">
        <f aca="true" t="shared" si="1" ref="J6:J21">1*I6/$U6</f>
        <v>0</v>
      </c>
      <c r="K6" s="403">
        <v>1</v>
      </c>
      <c r="L6" s="187">
        <f aca="true" t="shared" si="2" ref="L6:L21">1*K6/$U6</f>
        <v>0.1</v>
      </c>
      <c r="M6" s="403">
        <v>0</v>
      </c>
      <c r="N6" s="187">
        <f aca="true" t="shared" si="3" ref="N6:N21">1*M6/$U6</f>
        <v>0</v>
      </c>
      <c r="O6" s="403">
        <v>0</v>
      </c>
      <c r="P6" s="187">
        <f aca="true" t="shared" si="4" ref="P6:P21">1*O6/$U6</f>
        <v>0</v>
      </c>
      <c r="Q6" s="403">
        <v>0</v>
      </c>
      <c r="R6" s="187">
        <f aca="true" t="shared" si="5" ref="R6:R21">1*Q6/$U6</f>
        <v>0</v>
      </c>
      <c r="S6" s="403">
        <v>3</v>
      </c>
      <c r="T6" s="187">
        <f aca="true" t="shared" si="6" ref="T6:T21">1*S6/$U6</f>
        <v>0.3</v>
      </c>
      <c r="U6" s="425">
        <v>10</v>
      </c>
    </row>
    <row r="7" spans="2:21" ht="12.75">
      <c r="B7" s="143" t="s">
        <v>258</v>
      </c>
      <c r="C7" s="403">
        <v>70</v>
      </c>
      <c r="D7" s="187">
        <f aca="true" t="shared" si="7" ref="D7:F21">1*C7/$U7</f>
        <v>0.19662921348314608</v>
      </c>
      <c r="E7" s="403">
        <v>165</v>
      </c>
      <c r="F7" s="187">
        <f t="shared" si="7"/>
        <v>0.46348314606741575</v>
      </c>
      <c r="G7" s="403">
        <v>2</v>
      </c>
      <c r="H7" s="187">
        <f t="shared" si="0"/>
        <v>0.0056179775280898875</v>
      </c>
      <c r="I7" s="403">
        <v>2</v>
      </c>
      <c r="J7" s="187">
        <f t="shared" si="1"/>
        <v>0.0056179775280898875</v>
      </c>
      <c r="K7" s="403">
        <v>3</v>
      </c>
      <c r="L7" s="187">
        <f t="shared" si="2"/>
        <v>0.008426966292134831</v>
      </c>
      <c r="M7" s="403">
        <v>1</v>
      </c>
      <c r="N7" s="187">
        <f t="shared" si="3"/>
        <v>0.0028089887640449437</v>
      </c>
      <c r="O7" s="403">
        <v>4</v>
      </c>
      <c r="P7" s="187">
        <f t="shared" si="4"/>
        <v>0.011235955056179775</v>
      </c>
      <c r="Q7" s="403">
        <v>5</v>
      </c>
      <c r="R7" s="187">
        <f t="shared" si="5"/>
        <v>0.014044943820224719</v>
      </c>
      <c r="S7" s="403">
        <v>104</v>
      </c>
      <c r="T7" s="187">
        <f t="shared" si="6"/>
        <v>0.29213483146067415</v>
      </c>
      <c r="U7" s="425">
        <v>356</v>
      </c>
    </row>
    <row r="8" spans="2:21" ht="12.75">
      <c r="B8" s="143" t="s">
        <v>185</v>
      </c>
      <c r="C8" s="403">
        <v>5</v>
      </c>
      <c r="D8" s="187">
        <f t="shared" si="7"/>
        <v>0.1282051282051282</v>
      </c>
      <c r="E8" s="403">
        <v>18</v>
      </c>
      <c r="F8" s="187">
        <f t="shared" si="7"/>
        <v>0.46153846153846156</v>
      </c>
      <c r="G8" s="403">
        <v>0</v>
      </c>
      <c r="H8" s="187">
        <f t="shared" si="0"/>
        <v>0</v>
      </c>
      <c r="I8" s="403">
        <v>0</v>
      </c>
      <c r="J8" s="187">
        <f t="shared" si="1"/>
        <v>0</v>
      </c>
      <c r="K8" s="403">
        <v>0</v>
      </c>
      <c r="L8" s="187">
        <f t="shared" si="2"/>
        <v>0</v>
      </c>
      <c r="M8" s="403">
        <v>0</v>
      </c>
      <c r="N8" s="187">
        <f t="shared" si="3"/>
        <v>0</v>
      </c>
      <c r="O8" s="403">
        <v>0</v>
      </c>
      <c r="P8" s="187">
        <f t="shared" si="4"/>
        <v>0</v>
      </c>
      <c r="Q8" s="403">
        <v>0</v>
      </c>
      <c r="R8" s="187">
        <f t="shared" si="5"/>
        <v>0</v>
      </c>
      <c r="S8" s="403">
        <v>16</v>
      </c>
      <c r="T8" s="187">
        <f t="shared" si="6"/>
        <v>0.41025641025641024</v>
      </c>
      <c r="U8" s="425">
        <v>39</v>
      </c>
    </row>
    <row r="9" spans="2:21" ht="12.75">
      <c r="B9" s="143" t="s">
        <v>259</v>
      </c>
      <c r="C9" s="403">
        <v>21</v>
      </c>
      <c r="D9" s="187">
        <f t="shared" si="7"/>
        <v>0.13125</v>
      </c>
      <c r="E9" s="403">
        <v>93</v>
      </c>
      <c r="F9" s="187">
        <f t="shared" si="7"/>
        <v>0.58125</v>
      </c>
      <c r="G9" s="403">
        <v>2</v>
      </c>
      <c r="H9" s="187">
        <f t="shared" si="0"/>
        <v>0.0125</v>
      </c>
      <c r="I9" s="403">
        <v>0</v>
      </c>
      <c r="J9" s="187">
        <f t="shared" si="1"/>
        <v>0</v>
      </c>
      <c r="K9" s="403">
        <v>2</v>
      </c>
      <c r="L9" s="187">
        <f t="shared" si="2"/>
        <v>0.0125</v>
      </c>
      <c r="M9" s="403">
        <v>1</v>
      </c>
      <c r="N9" s="187">
        <f t="shared" si="3"/>
        <v>0.00625</v>
      </c>
      <c r="O9" s="403">
        <v>4</v>
      </c>
      <c r="P9" s="187">
        <f t="shared" si="4"/>
        <v>0.025</v>
      </c>
      <c r="Q9" s="403">
        <v>1</v>
      </c>
      <c r="R9" s="187">
        <f t="shared" si="5"/>
        <v>0.00625</v>
      </c>
      <c r="S9" s="403">
        <v>36</v>
      </c>
      <c r="T9" s="187">
        <f t="shared" si="6"/>
        <v>0.225</v>
      </c>
      <c r="U9" s="425">
        <v>160</v>
      </c>
    </row>
    <row r="10" spans="2:21" ht="12.75">
      <c r="B10" s="143" t="s">
        <v>179</v>
      </c>
      <c r="C10" s="403">
        <v>25</v>
      </c>
      <c r="D10" s="187">
        <f t="shared" si="7"/>
        <v>0.14204545454545456</v>
      </c>
      <c r="E10" s="403">
        <v>59</v>
      </c>
      <c r="F10" s="187">
        <f t="shared" si="7"/>
        <v>0.3352272727272727</v>
      </c>
      <c r="G10" s="403">
        <v>0</v>
      </c>
      <c r="H10" s="187">
        <f t="shared" si="0"/>
        <v>0</v>
      </c>
      <c r="I10" s="403">
        <v>0</v>
      </c>
      <c r="J10" s="187">
        <f t="shared" si="1"/>
        <v>0</v>
      </c>
      <c r="K10" s="403">
        <v>1</v>
      </c>
      <c r="L10" s="187">
        <f t="shared" si="2"/>
        <v>0.005681818181818182</v>
      </c>
      <c r="M10" s="403">
        <v>0</v>
      </c>
      <c r="N10" s="187">
        <f t="shared" si="3"/>
        <v>0</v>
      </c>
      <c r="O10" s="403">
        <v>0</v>
      </c>
      <c r="P10" s="187">
        <f t="shared" si="4"/>
        <v>0</v>
      </c>
      <c r="Q10" s="403">
        <v>3</v>
      </c>
      <c r="R10" s="187">
        <f t="shared" si="5"/>
        <v>0.017045454545454544</v>
      </c>
      <c r="S10" s="403">
        <v>88</v>
      </c>
      <c r="T10" s="187">
        <f t="shared" si="6"/>
        <v>0.5</v>
      </c>
      <c r="U10" s="425">
        <v>176</v>
      </c>
    </row>
    <row r="11" spans="2:21" ht="12.75">
      <c r="B11" s="143" t="s">
        <v>260</v>
      </c>
      <c r="C11" s="403">
        <v>9</v>
      </c>
      <c r="D11" s="187">
        <f t="shared" si="7"/>
        <v>0.225</v>
      </c>
      <c r="E11" s="403">
        <v>23</v>
      </c>
      <c r="F11" s="187">
        <f t="shared" si="7"/>
        <v>0.575</v>
      </c>
      <c r="G11" s="403">
        <v>0</v>
      </c>
      <c r="H11" s="187">
        <f t="shared" si="0"/>
        <v>0</v>
      </c>
      <c r="I11" s="403">
        <v>0</v>
      </c>
      <c r="J11" s="187">
        <f t="shared" si="1"/>
        <v>0</v>
      </c>
      <c r="K11" s="403">
        <v>0</v>
      </c>
      <c r="L11" s="187">
        <f t="shared" si="2"/>
        <v>0</v>
      </c>
      <c r="M11" s="403">
        <v>1</v>
      </c>
      <c r="N11" s="187">
        <f t="shared" si="3"/>
        <v>0.025</v>
      </c>
      <c r="O11" s="403">
        <v>2</v>
      </c>
      <c r="P11" s="187">
        <f t="shared" si="4"/>
        <v>0.05</v>
      </c>
      <c r="Q11" s="403">
        <v>0</v>
      </c>
      <c r="R11" s="187">
        <f t="shared" si="5"/>
        <v>0</v>
      </c>
      <c r="S11" s="403">
        <v>5</v>
      </c>
      <c r="T11" s="187">
        <f t="shared" si="6"/>
        <v>0.125</v>
      </c>
      <c r="U11" s="425">
        <v>40</v>
      </c>
    </row>
    <row r="12" spans="2:21" ht="12.75">
      <c r="B12" s="143" t="s">
        <v>147</v>
      </c>
      <c r="C12" s="403">
        <v>6</v>
      </c>
      <c r="D12" s="187">
        <f t="shared" si="7"/>
        <v>0.375</v>
      </c>
      <c r="E12" s="403">
        <v>5</v>
      </c>
      <c r="F12" s="187">
        <f t="shared" si="7"/>
        <v>0.3125</v>
      </c>
      <c r="G12" s="403">
        <v>1</v>
      </c>
      <c r="H12" s="187">
        <f t="shared" si="0"/>
        <v>0.0625</v>
      </c>
      <c r="I12" s="403">
        <v>0</v>
      </c>
      <c r="J12" s="187">
        <f t="shared" si="1"/>
        <v>0</v>
      </c>
      <c r="K12" s="403">
        <v>1</v>
      </c>
      <c r="L12" s="187">
        <f t="shared" si="2"/>
        <v>0.0625</v>
      </c>
      <c r="M12" s="403">
        <v>1</v>
      </c>
      <c r="N12" s="187">
        <f t="shared" si="3"/>
        <v>0.0625</v>
      </c>
      <c r="O12" s="403">
        <v>0</v>
      </c>
      <c r="P12" s="187">
        <f t="shared" si="4"/>
        <v>0</v>
      </c>
      <c r="Q12" s="403">
        <v>0</v>
      </c>
      <c r="R12" s="187">
        <f t="shared" si="5"/>
        <v>0</v>
      </c>
      <c r="S12" s="403">
        <v>2</v>
      </c>
      <c r="T12" s="187">
        <f t="shared" si="6"/>
        <v>0.125</v>
      </c>
      <c r="U12" s="425">
        <v>16</v>
      </c>
    </row>
    <row r="13" spans="2:21" ht="12.75">
      <c r="B13" s="143" t="s">
        <v>180</v>
      </c>
      <c r="C13" s="403">
        <v>3</v>
      </c>
      <c r="D13" s="187">
        <f t="shared" si="7"/>
        <v>0.0967741935483871</v>
      </c>
      <c r="E13" s="403">
        <v>19</v>
      </c>
      <c r="F13" s="187">
        <f t="shared" si="7"/>
        <v>0.6129032258064516</v>
      </c>
      <c r="G13" s="403">
        <v>0</v>
      </c>
      <c r="H13" s="187">
        <f t="shared" si="0"/>
        <v>0</v>
      </c>
      <c r="I13" s="403">
        <v>0</v>
      </c>
      <c r="J13" s="187">
        <f t="shared" si="1"/>
        <v>0</v>
      </c>
      <c r="K13" s="403">
        <v>0</v>
      </c>
      <c r="L13" s="187">
        <f t="shared" si="2"/>
        <v>0</v>
      </c>
      <c r="M13" s="403">
        <v>0</v>
      </c>
      <c r="N13" s="187">
        <f t="shared" si="3"/>
        <v>0</v>
      </c>
      <c r="O13" s="403">
        <v>0</v>
      </c>
      <c r="P13" s="187">
        <f t="shared" si="4"/>
        <v>0</v>
      </c>
      <c r="Q13" s="403">
        <v>0</v>
      </c>
      <c r="R13" s="187">
        <f t="shared" si="5"/>
        <v>0</v>
      </c>
      <c r="S13" s="403">
        <v>9</v>
      </c>
      <c r="T13" s="187">
        <f t="shared" si="6"/>
        <v>0.2903225806451613</v>
      </c>
      <c r="U13" s="425">
        <v>31</v>
      </c>
    </row>
    <row r="14" spans="2:21" ht="12.75">
      <c r="B14" s="143" t="s">
        <v>181</v>
      </c>
      <c r="C14" s="403">
        <v>17</v>
      </c>
      <c r="D14" s="187">
        <f t="shared" si="7"/>
        <v>0.1717171717171717</v>
      </c>
      <c r="E14" s="403">
        <v>36</v>
      </c>
      <c r="F14" s="187">
        <f t="shared" si="7"/>
        <v>0.36363636363636365</v>
      </c>
      <c r="G14" s="403">
        <v>0</v>
      </c>
      <c r="H14" s="187">
        <f t="shared" si="0"/>
        <v>0</v>
      </c>
      <c r="I14" s="403">
        <v>0</v>
      </c>
      <c r="J14" s="187">
        <f t="shared" si="1"/>
        <v>0</v>
      </c>
      <c r="K14" s="403">
        <v>0</v>
      </c>
      <c r="L14" s="187">
        <f t="shared" si="2"/>
        <v>0</v>
      </c>
      <c r="M14" s="403">
        <v>0</v>
      </c>
      <c r="N14" s="187">
        <f t="shared" si="3"/>
        <v>0</v>
      </c>
      <c r="O14" s="403">
        <v>3</v>
      </c>
      <c r="P14" s="187">
        <f t="shared" si="4"/>
        <v>0.030303030303030304</v>
      </c>
      <c r="Q14" s="403">
        <v>0</v>
      </c>
      <c r="R14" s="187">
        <f t="shared" si="5"/>
        <v>0</v>
      </c>
      <c r="S14" s="403">
        <v>43</v>
      </c>
      <c r="T14" s="187">
        <f t="shared" si="6"/>
        <v>0.43434343434343436</v>
      </c>
      <c r="U14" s="425">
        <v>99</v>
      </c>
    </row>
    <row r="15" spans="2:21" ht="12.75">
      <c r="B15" s="38" t="s">
        <v>182</v>
      </c>
      <c r="C15" s="403">
        <v>14</v>
      </c>
      <c r="D15" s="187">
        <f t="shared" si="7"/>
        <v>0.2641509433962264</v>
      </c>
      <c r="E15" s="403">
        <v>21</v>
      </c>
      <c r="F15" s="187">
        <f t="shared" si="7"/>
        <v>0.39622641509433965</v>
      </c>
      <c r="G15" s="403">
        <v>0</v>
      </c>
      <c r="H15" s="187">
        <f t="shared" si="0"/>
        <v>0</v>
      </c>
      <c r="I15" s="403">
        <v>0</v>
      </c>
      <c r="J15" s="187">
        <f t="shared" si="1"/>
        <v>0</v>
      </c>
      <c r="K15" s="403">
        <v>1</v>
      </c>
      <c r="L15" s="187">
        <f t="shared" si="2"/>
        <v>0.018867924528301886</v>
      </c>
      <c r="M15" s="403">
        <v>0</v>
      </c>
      <c r="N15" s="187">
        <f t="shared" si="3"/>
        <v>0</v>
      </c>
      <c r="O15" s="403">
        <v>0</v>
      </c>
      <c r="P15" s="187">
        <f t="shared" si="4"/>
        <v>0</v>
      </c>
      <c r="Q15" s="403">
        <v>0</v>
      </c>
      <c r="R15" s="187">
        <f t="shared" si="5"/>
        <v>0</v>
      </c>
      <c r="S15" s="403">
        <v>17</v>
      </c>
      <c r="T15" s="187">
        <f t="shared" si="6"/>
        <v>0.32075471698113206</v>
      </c>
      <c r="U15" s="425">
        <v>53</v>
      </c>
    </row>
    <row r="16" spans="2:21" ht="12.75">
      <c r="B16" s="143" t="s">
        <v>263</v>
      </c>
      <c r="C16" s="403">
        <v>83</v>
      </c>
      <c r="D16" s="187">
        <f t="shared" si="7"/>
        <v>0.17219917012448133</v>
      </c>
      <c r="E16" s="403">
        <v>147</v>
      </c>
      <c r="F16" s="187">
        <f t="shared" si="7"/>
        <v>0.3049792531120332</v>
      </c>
      <c r="G16" s="403">
        <v>3</v>
      </c>
      <c r="H16" s="187">
        <f t="shared" si="0"/>
        <v>0.006224066390041493</v>
      </c>
      <c r="I16" s="403">
        <v>1</v>
      </c>
      <c r="J16" s="187">
        <f t="shared" si="1"/>
        <v>0.002074688796680498</v>
      </c>
      <c r="K16" s="403">
        <v>2</v>
      </c>
      <c r="L16" s="187">
        <f t="shared" si="2"/>
        <v>0.004149377593360996</v>
      </c>
      <c r="M16" s="403">
        <v>0</v>
      </c>
      <c r="N16" s="187">
        <f t="shared" si="3"/>
        <v>0</v>
      </c>
      <c r="O16" s="403">
        <v>10</v>
      </c>
      <c r="P16" s="187">
        <f t="shared" si="4"/>
        <v>0.02074688796680498</v>
      </c>
      <c r="Q16" s="403">
        <v>2</v>
      </c>
      <c r="R16" s="187">
        <f t="shared" si="5"/>
        <v>0.004149377593360996</v>
      </c>
      <c r="S16" s="403">
        <v>233</v>
      </c>
      <c r="T16" s="187">
        <f t="shared" si="6"/>
        <v>0.483402489626556</v>
      </c>
      <c r="U16" s="425">
        <v>482</v>
      </c>
    </row>
    <row r="17" spans="2:21" ht="12.75">
      <c r="B17" s="143" t="s">
        <v>151</v>
      </c>
      <c r="C17" s="403">
        <v>30</v>
      </c>
      <c r="D17" s="187">
        <f t="shared" si="7"/>
        <v>0.39473684210526316</v>
      </c>
      <c r="E17" s="403">
        <v>19</v>
      </c>
      <c r="F17" s="187">
        <f t="shared" si="7"/>
        <v>0.25</v>
      </c>
      <c r="G17" s="403">
        <v>0</v>
      </c>
      <c r="H17" s="187">
        <f t="shared" si="0"/>
        <v>0</v>
      </c>
      <c r="I17" s="403">
        <v>0</v>
      </c>
      <c r="J17" s="187">
        <f t="shared" si="1"/>
        <v>0</v>
      </c>
      <c r="K17" s="403">
        <v>2</v>
      </c>
      <c r="L17" s="187">
        <f t="shared" si="2"/>
        <v>0.02631578947368421</v>
      </c>
      <c r="M17" s="403">
        <v>2</v>
      </c>
      <c r="N17" s="187">
        <f t="shared" si="3"/>
        <v>0.02631578947368421</v>
      </c>
      <c r="O17" s="403">
        <v>2</v>
      </c>
      <c r="P17" s="187">
        <f t="shared" si="4"/>
        <v>0.02631578947368421</v>
      </c>
      <c r="Q17" s="403">
        <v>1</v>
      </c>
      <c r="R17" s="187">
        <f t="shared" si="5"/>
        <v>0.013157894736842105</v>
      </c>
      <c r="S17" s="403">
        <v>20</v>
      </c>
      <c r="T17" s="187">
        <f t="shared" si="6"/>
        <v>0.2631578947368421</v>
      </c>
      <c r="U17" s="425">
        <v>76</v>
      </c>
    </row>
    <row r="18" spans="2:21" ht="12.75">
      <c r="B18" s="413" t="s">
        <v>261</v>
      </c>
      <c r="C18" s="406">
        <v>45</v>
      </c>
      <c r="D18" s="187">
        <f t="shared" si="7"/>
        <v>0.3237410071942446</v>
      </c>
      <c r="E18" s="406">
        <v>30</v>
      </c>
      <c r="F18" s="187">
        <f t="shared" si="7"/>
        <v>0.2158273381294964</v>
      </c>
      <c r="G18" s="406">
        <v>1</v>
      </c>
      <c r="H18" s="187">
        <f t="shared" si="0"/>
        <v>0.007194244604316547</v>
      </c>
      <c r="I18" s="406">
        <v>0</v>
      </c>
      <c r="J18" s="187">
        <f t="shared" si="1"/>
        <v>0</v>
      </c>
      <c r="K18" s="406">
        <v>2</v>
      </c>
      <c r="L18" s="187">
        <f t="shared" si="2"/>
        <v>0.014388489208633094</v>
      </c>
      <c r="M18" s="406">
        <v>1</v>
      </c>
      <c r="N18" s="187">
        <f t="shared" si="3"/>
        <v>0.007194244604316547</v>
      </c>
      <c r="O18" s="406">
        <v>3</v>
      </c>
      <c r="P18" s="187">
        <f t="shared" si="4"/>
        <v>0.02158273381294964</v>
      </c>
      <c r="Q18" s="406">
        <v>0</v>
      </c>
      <c r="R18" s="187">
        <f t="shared" si="5"/>
        <v>0</v>
      </c>
      <c r="S18" s="406">
        <v>57</v>
      </c>
      <c r="T18" s="187">
        <f t="shared" si="6"/>
        <v>0.41007194244604317</v>
      </c>
      <c r="U18" s="426">
        <v>139</v>
      </c>
    </row>
    <row r="19" spans="2:21" ht="12.75">
      <c r="B19" s="413" t="s">
        <v>152</v>
      </c>
      <c r="C19" s="406">
        <v>10</v>
      </c>
      <c r="D19" s="187">
        <f t="shared" si="7"/>
        <v>0.4</v>
      </c>
      <c r="E19" s="406">
        <v>5</v>
      </c>
      <c r="F19" s="187">
        <f t="shared" si="7"/>
        <v>0.2</v>
      </c>
      <c r="G19" s="406">
        <v>0</v>
      </c>
      <c r="H19" s="187">
        <f t="shared" si="0"/>
        <v>0</v>
      </c>
      <c r="I19" s="406">
        <v>0</v>
      </c>
      <c r="J19" s="187">
        <f t="shared" si="1"/>
        <v>0</v>
      </c>
      <c r="K19" s="406">
        <v>2</v>
      </c>
      <c r="L19" s="187">
        <f t="shared" si="2"/>
        <v>0.08</v>
      </c>
      <c r="M19" s="406">
        <v>0</v>
      </c>
      <c r="N19" s="187">
        <f t="shared" si="3"/>
        <v>0</v>
      </c>
      <c r="O19" s="406">
        <v>0</v>
      </c>
      <c r="P19" s="187">
        <f t="shared" si="4"/>
        <v>0</v>
      </c>
      <c r="Q19" s="406">
        <v>0</v>
      </c>
      <c r="R19" s="187">
        <f t="shared" si="5"/>
        <v>0</v>
      </c>
      <c r="S19" s="406">
        <v>8</v>
      </c>
      <c r="T19" s="187">
        <f t="shared" si="6"/>
        <v>0.32</v>
      </c>
      <c r="U19" s="426">
        <v>25</v>
      </c>
    </row>
    <row r="20" spans="2:21" ht="13.5" thickBot="1">
      <c r="B20" s="56" t="s">
        <v>262</v>
      </c>
      <c r="C20" s="406">
        <v>13</v>
      </c>
      <c r="D20" s="188">
        <f t="shared" si="7"/>
        <v>0.43333333333333335</v>
      </c>
      <c r="E20" s="406">
        <v>13</v>
      </c>
      <c r="F20" s="188">
        <f t="shared" si="7"/>
        <v>0.43333333333333335</v>
      </c>
      <c r="G20" s="406">
        <v>0</v>
      </c>
      <c r="H20" s="188">
        <f t="shared" si="0"/>
        <v>0</v>
      </c>
      <c r="I20" s="406">
        <v>0</v>
      </c>
      <c r="J20" s="188">
        <f t="shared" si="1"/>
        <v>0</v>
      </c>
      <c r="K20" s="406">
        <v>0</v>
      </c>
      <c r="L20" s="188">
        <f t="shared" si="2"/>
        <v>0</v>
      </c>
      <c r="M20" s="406">
        <v>0</v>
      </c>
      <c r="N20" s="188">
        <f t="shared" si="3"/>
        <v>0</v>
      </c>
      <c r="O20" s="406">
        <v>1</v>
      </c>
      <c r="P20" s="188">
        <f t="shared" si="4"/>
        <v>0.03333333333333333</v>
      </c>
      <c r="Q20" s="406">
        <v>0</v>
      </c>
      <c r="R20" s="188">
        <f t="shared" si="5"/>
        <v>0</v>
      </c>
      <c r="S20" s="406">
        <v>3</v>
      </c>
      <c r="T20" s="188">
        <f t="shared" si="6"/>
        <v>0.1</v>
      </c>
      <c r="U20" s="426">
        <v>30</v>
      </c>
    </row>
    <row r="21" spans="2:21" ht="13.5" thickBot="1">
      <c r="B21" s="144" t="s">
        <v>5</v>
      </c>
      <c r="C21" s="423">
        <v>353</v>
      </c>
      <c r="D21" s="145">
        <f t="shared" si="7"/>
        <v>0.203810623556582</v>
      </c>
      <c r="E21" s="424">
        <v>657</v>
      </c>
      <c r="F21" s="145">
        <f t="shared" si="7"/>
        <v>0.37933025404157045</v>
      </c>
      <c r="G21" s="424">
        <v>9</v>
      </c>
      <c r="H21" s="145">
        <f t="shared" si="0"/>
        <v>0.005196304849884526</v>
      </c>
      <c r="I21" s="424">
        <v>3</v>
      </c>
      <c r="J21" s="145">
        <f t="shared" si="1"/>
        <v>0.0017321016166281756</v>
      </c>
      <c r="K21" s="424">
        <v>17</v>
      </c>
      <c r="L21" s="145">
        <f t="shared" si="2"/>
        <v>0.009815242494226328</v>
      </c>
      <c r="M21" s="424">
        <v>7</v>
      </c>
      <c r="N21" s="145">
        <f t="shared" si="3"/>
        <v>0.0040415704387990765</v>
      </c>
      <c r="O21" s="424">
        <v>29</v>
      </c>
      <c r="P21" s="145">
        <f t="shared" si="4"/>
        <v>0.01674364896073903</v>
      </c>
      <c r="Q21" s="424">
        <v>12</v>
      </c>
      <c r="R21" s="145">
        <f t="shared" si="5"/>
        <v>0.006928406466512702</v>
      </c>
      <c r="S21" s="424">
        <v>644</v>
      </c>
      <c r="T21" s="145">
        <f t="shared" si="6"/>
        <v>0.371824480369515</v>
      </c>
      <c r="U21" s="422">
        <v>1732</v>
      </c>
    </row>
    <row r="22" spans="2:21" ht="12.75">
      <c r="B22" s="69"/>
      <c r="C22" s="69"/>
      <c r="D22" s="149"/>
      <c r="E22" s="87"/>
      <c r="F22" s="133"/>
      <c r="G22" s="87"/>
      <c r="H22" s="133"/>
      <c r="I22" s="87"/>
      <c r="J22" s="133"/>
      <c r="K22" s="87"/>
      <c r="L22" s="133"/>
      <c r="M22" s="87"/>
      <c r="N22" s="133"/>
      <c r="O22" s="87"/>
      <c r="P22" s="133"/>
      <c r="Q22" s="87"/>
      <c r="R22" s="133"/>
      <c r="S22" s="87"/>
      <c r="T22" s="133"/>
      <c r="U22" s="104"/>
    </row>
    <row r="23" spans="2:21" ht="12.75">
      <c r="B23" s="47" t="s">
        <v>6</v>
      </c>
      <c r="C23" s="41"/>
      <c r="D23" s="41"/>
      <c r="E23" s="41"/>
      <c r="F23" s="41"/>
      <c r="G23" s="41"/>
      <c r="H23" s="41"/>
      <c r="I23" s="41"/>
      <c r="J23" s="133"/>
      <c r="K23" s="87"/>
      <c r="L23" s="133"/>
      <c r="M23" s="87"/>
      <c r="N23" s="133"/>
      <c r="O23" s="87"/>
      <c r="P23" s="133"/>
      <c r="Q23" s="87"/>
      <c r="R23" s="133"/>
      <c r="S23" s="87"/>
      <c r="T23" s="133"/>
      <c r="U23" s="104"/>
    </row>
    <row r="24" spans="2:21" ht="12.75">
      <c r="B24" s="41" t="s">
        <v>18</v>
      </c>
      <c r="C24" s="41"/>
      <c r="D24" s="41"/>
      <c r="E24" s="41"/>
      <c r="F24" s="41"/>
      <c r="G24" s="41"/>
      <c r="H24" s="41"/>
      <c r="I24" s="41"/>
      <c r="J24" s="133"/>
      <c r="K24" s="87"/>
      <c r="L24" s="133"/>
      <c r="M24" s="87"/>
      <c r="N24" s="133"/>
      <c r="O24" s="87"/>
      <c r="P24" s="133"/>
      <c r="Q24" s="87"/>
      <c r="R24" s="133"/>
      <c r="S24" s="87"/>
      <c r="T24" s="133"/>
      <c r="U24" s="104"/>
    </row>
    <row r="25" spans="2:21" ht="12.75">
      <c r="B25" s="67" t="s">
        <v>130</v>
      </c>
      <c r="C25" s="41"/>
      <c r="D25" s="41"/>
      <c r="E25" s="41"/>
      <c r="F25" s="41"/>
      <c r="G25" s="41"/>
      <c r="H25" s="41"/>
      <c r="I25" s="41"/>
      <c r="J25" s="133"/>
      <c r="K25" s="87"/>
      <c r="L25" s="133"/>
      <c r="M25" s="87"/>
      <c r="N25" s="133"/>
      <c r="O25" s="87"/>
      <c r="P25" s="133"/>
      <c r="Q25" s="87"/>
      <c r="R25" s="133"/>
      <c r="S25" s="87"/>
      <c r="T25" s="133"/>
      <c r="U25" s="104"/>
    </row>
    <row r="26" spans="2:21" ht="12.75">
      <c r="B26" s="13" t="s">
        <v>183</v>
      </c>
      <c r="H26" s="41"/>
      <c r="I26" s="41"/>
      <c r="J26" s="133"/>
      <c r="K26" s="87"/>
      <c r="L26" s="133"/>
      <c r="M26" s="87"/>
      <c r="N26" s="133"/>
      <c r="O26" s="87"/>
      <c r="P26" s="133"/>
      <c r="Q26" s="87"/>
      <c r="R26" s="133"/>
      <c r="S26" s="87"/>
      <c r="T26" s="133"/>
      <c r="U26" s="104"/>
    </row>
    <row r="27" spans="2:9" ht="12.75">
      <c r="B27" s="41"/>
      <c r="C27" s="41"/>
      <c r="D27" s="41"/>
      <c r="E27" s="41"/>
      <c r="F27" s="41"/>
      <c r="G27" s="41"/>
      <c r="H27" s="41"/>
      <c r="I27" s="41"/>
    </row>
    <row r="28" spans="2:21" s="41" customFormat="1" ht="20.25">
      <c r="B28" s="16" t="s">
        <v>1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1" s="41" customFormat="1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1" s="41" customFormat="1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</sheetData>
  <sheetProtection/>
  <mergeCells count="12">
    <mergeCell ref="S4:T4"/>
    <mergeCell ref="U4:U5"/>
    <mergeCell ref="B4:B5"/>
    <mergeCell ref="C4:D4"/>
    <mergeCell ref="E4:F4"/>
    <mergeCell ref="G4:H4"/>
    <mergeCell ref="I4:J4"/>
    <mergeCell ref="K4:L4"/>
    <mergeCell ref="B2:N2"/>
    <mergeCell ref="M4:N4"/>
    <mergeCell ref="O4:P4"/>
    <mergeCell ref="Q4:R4"/>
  </mergeCells>
  <hyperlinks>
    <hyperlink ref="B28" location="Contents!A1" display="Contents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2:AF28"/>
  <sheetViews>
    <sheetView zoomScalePageLayoutView="0" workbookViewId="0" topLeftCell="C10">
      <selection activeCell="B4" sqref="B4:AC21"/>
    </sheetView>
  </sheetViews>
  <sheetFormatPr defaultColWidth="4.28125" defaultRowHeight="12.75"/>
  <cols>
    <col min="1" max="1" width="4.28125" style="26" customWidth="1"/>
    <col min="2" max="2" width="37.8515625" style="0" customWidth="1"/>
    <col min="3" max="3" width="10.00390625" style="0" bestFit="1" customWidth="1"/>
    <col min="4" max="4" width="12.00390625" style="0" bestFit="1" customWidth="1"/>
    <col min="5" max="5" width="10.00390625" style="0" bestFit="1" customWidth="1"/>
    <col min="6" max="6" width="7.28125" style="0" bestFit="1" customWidth="1"/>
    <col min="7" max="7" width="10.00390625" style="0" bestFit="1" customWidth="1"/>
    <col min="8" max="8" width="6.28125" style="0" bestFit="1" customWidth="1"/>
    <col min="9" max="9" width="10.00390625" style="0" bestFit="1" customWidth="1"/>
    <col min="10" max="10" width="7.28125" style="0" bestFit="1" customWidth="1"/>
    <col min="11" max="11" width="10.00390625" style="0" bestFit="1" customWidth="1"/>
    <col min="12" max="12" width="6.28125" style="0" bestFit="1" customWidth="1"/>
    <col min="13" max="13" width="10.00390625" style="0" bestFit="1" customWidth="1"/>
    <col min="14" max="14" width="6.28125" style="0" bestFit="1" customWidth="1"/>
    <col min="15" max="15" width="10.00390625" style="0" bestFit="1" customWidth="1"/>
    <col min="16" max="16" width="6.28125" style="0" bestFit="1" customWidth="1"/>
    <col min="17" max="17" width="10.00390625" style="0" bestFit="1" customWidth="1"/>
    <col min="18" max="18" width="6.28125" style="0" bestFit="1" customWidth="1"/>
    <col min="19" max="19" width="10.00390625" style="0" bestFit="1" customWidth="1"/>
    <col min="20" max="20" width="6.28125" style="0" bestFit="1" customWidth="1"/>
    <col min="21" max="21" width="10.00390625" style="0" bestFit="1" customWidth="1"/>
    <col min="22" max="22" width="7.28125" style="0" bestFit="1" customWidth="1"/>
    <col min="23" max="23" width="10.00390625" style="0" bestFit="1" customWidth="1"/>
    <col min="24" max="24" width="13.28125" style="0" customWidth="1"/>
    <col min="25" max="25" width="10.00390625" style="0" bestFit="1" customWidth="1"/>
    <col min="26" max="26" width="7.28125" style="0" bestFit="1" customWidth="1"/>
    <col min="27" max="27" width="10.00390625" style="0" bestFit="1" customWidth="1"/>
    <col min="28" max="28" width="12.00390625" style="0" customWidth="1"/>
    <col min="29" max="29" width="14.140625" style="0" bestFit="1" customWidth="1"/>
  </cols>
  <sheetData>
    <row r="2" spans="2:31" ht="18.75">
      <c r="B2" s="650" t="s">
        <v>206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14" s="57" customFormat="1" ht="19.5" thickBot="1">
      <c r="A3" s="9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29" ht="15.75">
      <c r="B4" s="656" t="s">
        <v>36</v>
      </c>
      <c r="C4" s="653" t="s">
        <v>68</v>
      </c>
      <c r="D4" s="653"/>
      <c r="E4" s="653" t="s">
        <v>69</v>
      </c>
      <c r="F4" s="653"/>
      <c r="G4" s="653" t="s">
        <v>71</v>
      </c>
      <c r="H4" s="653"/>
      <c r="I4" s="653" t="s">
        <v>72</v>
      </c>
      <c r="J4" s="653"/>
      <c r="K4" s="653" t="s">
        <v>73</v>
      </c>
      <c r="L4" s="653"/>
      <c r="M4" s="653" t="s">
        <v>74</v>
      </c>
      <c r="N4" s="653"/>
      <c r="O4" s="653" t="s">
        <v>75</v>
      </c>
      <c r="P4" s="653"/>
      <c r="Q4" s="653" t="s">
        <v>76</v>
      </c>
      <c r="R4" s="653"/>
      <c r="S4" s="653" t="s">
        <v>77</v>
      </c>
      <c r="T4" s="653"/>
      <c r="U4" s="653" t="s">
        <v>66</v>
      </c>
      <c r="V4" s="653"/>
      <c r="W4" s="653" t="s">
        <v>78</v>
      </c>
      <c r="X4" s="653"/>
      <c r="Y4" s="653" t="s">
        <v>67</v>
      </c>
      <c r="Z4" s="653"/>
      <c r="AA4" s="653" t="s">
        <v>131</v>
      </c>
      <c r="AB4" s="653"/>
      <c r="AC4" s="654" t="s">
        <v>5</v>
      </c>
    </row>
    <row r="5" spans="1:29" s="52" customFormat="1" ht="16.5" thickBot="1">
      <c r="A5" s="53"/>
      <c r="B5" s="657"/>
      <c r="C5" s="433" t="s">
        <v>3</v>
      </c>
      <c r="D5" s="433" t="s">
        <v>4</v>
      </c>
      <c r="E5" s="433" t="s">
        <v>3</v>
      </c>
      <c r="F5" s="433" t="s">
        <v>4</v>
      </c>
      <c r="G5" s="433" t="s">
        <v>3</v>
      </c>
      <c r="H5" s="433" t="s">
        <v>4</v>
      </c>
      <c r="I5" s="433" t="s">
        <v>3</v>
      </c>
      <c r="J5" s="433" t="s">
        <v>4</v>
      </c>
      <c r="K5" s="433" t="s">
        <v>3</v>
      </c>
      <c r="L5" s="433" t="s">
        <v>4</v>
      </c>
      <c r="M5" s="433" t="s">
        <v>3</v>
      </c>
      <c r="N5" s="433" t="s">
        <v>4</v>
      </c>
      <c r="O5" s="433" t="s">
        <v>3</v>
      </c>
      <c r="P5" s="433" t="s">
        <v>4</v>
      </c>
      <c r="Q5" s="433" t="s">
        <v>3</v>
      </c>
      <c r="R5" s="433" t="s">
        <v>4</v>
      </c>
      <c r="S5" s="433" t="s">
        <v>3</v>
      </c>
      <c r="T5" s="433" t="s">
        <v>4</v>
      </c>
      <c r="U5" s="433" t="s">
        <v>3</v>
      </c>
      <c r="V5" s="433" t="s">
        <v>4</v>
      </c>
      <c r="W5" s="433" t="s">
        <v>3</v>
      </c>
      <c r="X5" s="433" t="s">
        <v>4</v>
      </c>
      <c r="Y5" s="433" t="s">
        <v>3</v>
      </c>
      <c r="Z5" s="433" t="s">
        <v>4</v>
      </c>
      <c r="AA5" s="433" t="s">
        <v>3</v>
      </c>
      <c r="AB5" s="434" t="s">
        <v>4</v>
      </c>
      <c r="AC5" s="655"/>
    </row>
    <row r="6" spans="1:29" s="52" customFormat="1" ht="12.75">
      <c r="A6" s="53"/>
      <c r="B6" s="430" t="s">
        <v>257</v>
      </c>
      <c r="C6" s="191">
        <v>1</v>
      </c>
      <c r="D6" s="92">
        <f>1*C6/$AC6</f>
        <v>0.1</v>
      </c>
      <c r="E6" s="191">
        <v>0</v>
      </c>
      <c r="F6" s="92">
        <f>1*E6/$AC6</f>
        <v>0</v>
      </c>
      <c r="G6" s="431">
        <v>0</v>
      </c>
      <c r="H6" s="92">
        <f aca="true" t="shared" si="0" ref="H6:H21">1*G6/$AC6</f>
        <v>0</v>
      </c>
      <c r="I6" s="431">
        <v>4</v>
      </c>
      <c r="J6" s="92">
        <f aca="true" t="shared" si="1" ref="J6:J21">1*I6/$AC6</f>
        <v>0.4</v>
      </c>
      <c r="K6" s="431">
        <v>0</v>
      </c>
      <c r="L6" s="92">
        <f aca="true" t="shared" si="2" ref="L6:L21">1*K6/$AC6</f>
        <v>0</v>
      </c>
      <c r="M6" s="431">
        <v>0</v>
      </c>
      <c r="N6" s="92">
        <f aca="true" t="shared" si="3" ref="N6:N21">1*M6/$AC6</f>
        <v>0</v>
      </c>
      <c r="O6" s="431">
        <v>0</v>
      </c>
      <c r="P6" s="92">
        <f aca="true" t="shared" si="4" ref="P6:P21">1*O6/$AC6</f>
        <v>0</v>
      </c>
      <c r="Q6" s="431">
        <v>0</v>
      </c>
      <c r="R6" s="92">
        <f aca="true" t="shared" si="5" ref="R6:R21">1*Q6/$AC6</f>
        <v>0</v>
      </c>
      <c r="S6" s="431">
        <v>0</v>
      </c>
      <c r="T6" s="92">
        <f aca="true" t="shared" si="6" ref="T6:T21">1*S6/$AC6</f>
        <v>0</v>
      </c>
      <c r="U6" s="431">
        <v>1</v>
      </c>
      <c r="V6" s="92">
        <f aca="true" t="shared" si="7" ref="V6:V21">1*U6/$AC6</f>
        <v>0.1</v>
      </c>
      <c r="W6" s="431">
        <v>1</v>
      </c>
      <c r="X6" s="92">
        <f aca="true" t="shared" si="8" ref="X6:X21">1*W6/$AC6</f>
        <v>0.1</v>
      </c>
      <c r="Y6" s="431">
        <v>3</v>
      </c>
      <c r="Z6" s="92">
        <f aca="true" t="shared" si="9" ref="Z6:Z21">1*Y6/$AC6</f>
        <v>0.3</v>
      </c>
      <c r="AA6" s="431">
        <v>0</v>
      </c>
      <c r="AB6" s="92">
        <f aca="true" t="shared" si="10" ref="AB6:AB21">1*AA6/$AC6</f>
        <v>0</v>
      </c>
      <c r="AC6" s="432">
        <v>10</v>
      </c>
    </row>
    <row r="7" spans="1:29" s="52" customFormat="1" ht="12.75">
      <c r="A7" s="53"/>
      <c r="B7" s="143" t="s">
        <v>258</v>
      </c>
      <c r="C7" s="20">
        <v>12</v>
      </c>
      <c r="D7" s="96">
        <f aca="true" t="shared" si="11" ref="D7:F21">1*C7/$AC7</f>
        <v>0.033707865168539325</v>
      </c>
      <c r="E7" s="20">
        <v>18</v>
      </c>
      <c r="F7" s="96">
        <f t="shared" si="11"/>
        <v>0.05056179775280899</v>
      </c>
      <c r="G7" s="427">
        <v>0</v>
      </c>
      <c r="H7" s="96">
        <f t="shared" si="0"/>
        <v>0</v>
      </c>
      <c r="I7" s="427">
        <v>143</v>
      </c>
      <c r="J7" s="96">
        <f t="shared" si="1"/>
        <v>0.40168539325842695</v>
      </c>
      <c r="K7" s="427">
        <v>0</v>
      </c>
      <c r="L7" s="96">
        <f t="shared" si="2"/>
        <v>0</v>
      </c>
      <c r="M7" s="427">
        <v>2</v>
      </c>
      <c r="N7" s="96">
        <f t="shared" si="3"/>
        <v>0.0056179775280898875</v>
      </c>
      <c r="O7" s="427">
        <v>3</v>
      </c>
      <c r="P7" s="96">
        <f t="shared" si="4"/>
        <v>0.008426966292134831</v>
      </c>
      <c r="Q7" s="427">
        <v>6</v>
      </c>
      <c r="R7" s="96">
        <f t="shared" si="5"/>
        <v>0.016853932584269662</v>
      </c>
      <c r="S7" s="427">
        <v>0</v>
      </c>
      <c r="T7" s="96">
        <f t="shared" si="6"/>
        <v>0</v>
      </c>
      <c r="U7" s="427">
        <v>6</v>
      </c>
      <c r="V7" s="96">
        <f t="shared" si="7"/>
        <v>0.016853932584269662</v>
      </c>
      <c r="W7" s="427">
        <v>55</v>
      </c>
      <c r="X7" s="96">
        <f t="shared" si="8"/>
        <v>0.1544943820224719</v>
      </c>
      <c r="Y7" s="427">
        <v>106</v>
      </c>
      <c r="Z7" s="96">
        <f t="shared" si="9"/>
        <v>0.29775280898876405</v>
      </c>
      <c r="AA7" s="427">
        <v>5</v>
      </c>
      <c r="AB7" s="96">
        <f t="shared" si="10"/>
        <v>0.014044943820224719</v>
      </c>
      <c r="AC7" s="429">
        <v>356</v>
      </c>
    </row>
    <row r="8" spans="1:29" s="52" customFormat="1" ht="12.75">
      <c r="A8" s="53"/>
      <c r="B8" s="143" t="s">
        <v>185</v>
      </c>
      <c r="C8" s="20">
        <v>4</v>
      </c>
      <c r="D8" s="96">
        <f t="shared" si="11"/>
        <v>0.10256410256410256</v>
      </c>
      <c r="E8" s="20">
        <v>0</v>
      </c>
      <c r="F8" s="96">
        <f t="shared" si="11"/>
        <v>0</v>
      </c>
      <c r="G8" s="427">
        <v>0</v>
      </c>
      <c r="H8" s="96">
        <f t="shared" si="0"/>
        <v>0</v>
      </c>
      <c r="I8" s="427">
        <v>10</v>
      </c>
      <c r="J8" s="96">
        <f t="shared" si="1"/>
        <v>0.2564102564102564</v>
      </c>
      <c r="K8" s="427">
        <v>0</v>
      </c>
      <c r="L8" s="96">
        <f t="shared" si="2"/>
        <v>0</v>
      </c>
      <c r="M8" s="427">
        <v>0</v>
      </c>
      <c r="N8" s="96">
        <f t="shared" si="3"/>
        <v>0</v>
      </c>
      <c r="O8" s="427">
        <v>1</v>
      </c>
      <c r="P8" s="96">
        <f t="shared" si="4"/>
        <v>0.02564102564102564</v>
      </c>
      <c r="Q8" s="427">
        <v>1</v>
      </c>
      <c r="R8" s="96">
        <f t="shared" si="5"/>
        <v>0.02564102564102564</v>
      </c>
      <c r="S8" s="427">
        <v>0</v>
      </c>
      <c r="T8" s="96">
        <f t="shared" si="6"/>
        <v>0</v>
      </c>
      <c r="U8" s="427">
        <v>0</v>
      </c>
      <c r="V8" s="96">
        <f t="shared" si="7"/>
        <v>0</v>
      </c>
      <c r="W8" s="427">
        <v>5</v>
      </c>
      <c r="X8" s="96">
        <f t="shared" si="8"/>
        <v>0.1282051282051282</v>
      </c>
      <c r="Y8" s="427">
        <v>17</v>
      </c>
      <c r="Z8" s="96">
        <f t="shared" si="9"/>
        <v>0.4358974358974359</v>
      </c>
      <c r="AA8" s="427">
        <v>1</v>
      </c>
      <c r="AB8" s="96">
        <f t="shared" si="10"/>
        <v>0.02564102564102564</v>
      </c>
      <c r="AC8" s="429">
        <v>39</v>
      </c>
    </row>
    <row r="9" spans="1:29" s="52" customFormat="1" ht="12.75">
      <c r="A9" s="68"/>
      <c r="B9" s="143" t="s">
        <v>259</v>
      </c>
      <c r="C9" s="402">
        <v>1</v>
      </c>
      <c r="D9" s="96">
        <f t="shared" si="11"/>
        <v>0.00625</v>
      </c>
      <c r="E9" s="402">
        <v>9</v>
      </c>
      <c r="F9" s="96">
        <f t="shared" si="11"/>
        <v>0.05625</v>
      </c>
      <c r="G9" s="428">
        <v>1</v>
      </c>
      <c r="H9" s="96">
        <f t="shared" si="0"/>
        <v>0.00625</v>
      </c>
      <c r="I9" s="427">
        <v>83</v>
      </c>
      <c r="J9" s="96">
        <f t="shared" si="1"/>
        <v>0.51875</v>
      </c>
      <c r="K9" s="427">
        <v>3</v>
      </c>
      <c r="L9" s="96">
        <f t="shared" si="2"/>
        <v>0.01875</v>
      </c>
      <c r="M9" s="427">
        <v>0</v>
      </c>
      <c r="N9" s="96">
        <f t="shared" si="3"/>
        <v>0</v>
      </c>
      <c r="O9" s="427">
        <v>3</v>
      </c>
      <c r="P9" s="96">
        <f t="shared" si="4"/>
        <v>0.01875</v>
      </c>
      <c r="Q9" s="427">
        <v>1</v>
      </c>
      <c r="R9" s="96">
        <f t="shared" si="5"/>
        <v>0.00625</v>
      </c>
      <c r="S9" s="427">
        <v>1</v>
      </c>
      <c r="T9" s="96">
        <f t="shared" si="6"/>
        <v>0.00625</v>
      </c>
      <c r="U9" s="427">
        <v>1</v>
      </c>
      <c r="V9" s="96">
        <f t="shared" si="7"/>
        <v>0.00625</v>
      </c>
      <c r="W9" s="427">
        <v>21</v>
      </c>
      <c r="X9" s="96">
        <f t="shared" si="8"/>
        <v>0.13125</v>
      </c>
      <c r="Y9" s="427">
        <v>35</v>
      </c>
      <c r="Z9" s="96">
        <f t="shared" si="9"/>
        <v>0.21875</v>
      </c>
      <c r="AA9" s="427">
        <v>1</v>
      </c>
      <c r="AB9" s="96">
        <f t="shared" si="10"/>
        <v>0.00625</v>
      </c>
      <c r="AC9" s="429">
        <v>160</v>
      </c>
    </row>
    <row r="10" spans="1:29" s="52" customFormat="1" ht="12.75">
      <c r="A10" s="68"/>
      <c r="B10" s="143" t="s">
        <v>179</v>
      </c>
      <c r="C10" s="402">
        <v>4</v>
      </c>
      <c r="D10" s="96">
        <f t="shared" si="11"/>
        <v>0.022727272727272728</v>
      </c>
      <c r="E10" s="402">
        <v>3</v>
      </c>
      <c r="F10" s="96">
        <f t="shared" si="11"/>
        <v>0.017045454545454544</v>
      </c>
      <c r="G10" s="428">
        <v>0</v>
      </c>
      <c r="H10" s="96">
        <f t="shared" si="0"/>
        <v>0</v>
      </c>
      <c r="I10" s="427">
        <v>57</v>
      </c>
      <c r="J10" s="96">
        <f t="shared" si="1"/>
        <v>0.32386363636363635</v>
      </c>
      <c r="K10" s="427">
        <v>2</v>
      </c>
      <c r="L10" s="96">
        <f t="shared" si="2"/>
        <v>0.011363636363636364</v>
      </c>
      <c r="M10" s="427">
        <v>0</v>
      </c>
      <c r="N10" s="96">
        <f t="shared" si="3"/>
        <v>0</v>
      </c>
      <c r="O10" s="427">
        <v>2</v>
      </c>
      <c r="P10" s="96">
        <f t="shared" si="4"/>
        <v>0.011363636363636364</v>
      </c>
      <c r="Q10" s="427">
        <v>1</v>
      </c>
      <c r="R10" s="96">
        <f t="shared" si="5"/>
        <v>0.005681818181818182</v>
      </c>
      <c r="S10" s="427">
        <v>0</v>
      </c>
      <c r="T10" s="96">
        <f t="shared" si="6"/>
        <v>0</v>
      </c>
      <c r="U10" s="427">
        <v>1</v>
      </c>
      <c r="V10" s="96">
        <f t="shared" si="7"/>
        <v>0.005681818181818182</v>
      </c>
      <c r="W10" s="427">
        <v>19</v>
      </c>
      <c r="X10" s="96">
        <f t="shared" si="8"/>
        <v>0.10795454545454546</v>
      </c>
      <c r="Y10" s="427">
        <v>84</v>
      </c>
      <c r="Z10" s="96">
        <f t="shared" si="9"/>
        <v>0.4772727272727273</v>
      </c>
      <c r="AA10" s="427">
        <v>3</v>
      </c>
      <c r="AB10" s="96">
        <f t="shared" si="10"/>
        <v>0.017045454545454544</v>
      </c>
      <c r="AC10" s="429">
        <v>176</v>
      </c>
    </row>
    <row r="11" spans="1:29" s="52" customFormat="1" ht="12.75">
      <c r="A11" s="68"/>
      <c r="B11" s="143" t="s">
        <v>260</v>
      </c>
      <c r="C11" s="402">
        <v>1</v>
      </c>
      <c r="D11" s="96">
        <f t="shared" si="11"/>
        <v>0.025</v>
      </c>
      <c r="E11" s="402">
        <v>4</v>
      </c>
      <c r="F11" s="96">
        <f t="shared" si="11"/>
        <v>0.1</v>
      </c>
      <c r="G11" s="428">
        <v>0</v>
      </c>
      <c r="H11" s="96">
        <f t="shared" si="0"/>
        <v>0</v>
      </c>
      <c r="I11" s="427">
        <v>24</v>
      </c>
      <c r="J11" s="96">
        <f t="shared" si="1"/>
        <v>0.6</v>
      </c>
      <c r="K11" s="427">
        <v>0</v>
      </c>
      <c r="L11" s="96">
        <f t="shared" si="2"/>
        <v>0</v>
      </c>
      <c r="M11" s="427">
        <v>0</v>
      </c>
      <c r="N11" s="96">
        <f t="shared" si="3"/>
        <v>0</v>
      </c>
      <c r="O11" s="427">
        <v>0</v>
      </c>
      <c r="P11" s="96">
        <f t="shared" si="4"/>
        <v>0</v>
      </c>
      <c r="Q11" s="427">
        <v>0</v>
      </c>
      <c r="R11" s="96">
        <f t="shared" si="5"/>
        <v>0</v>
      </c>
      <c r="S11" s="427">
        <v>0</v>
      </c>
      <c r="T11" s="96">
        <f t="shared" si="6"/>
        <v>0</v>
      </c>
      <c r="U11" s="427">
        <v>1</v>
      </c>
      <c r="V11" s="96">
        <f t="shared" si="7"/>
        <v>0.025</v>
      </c>
      <c r="W11" s="427">
        <v>4</v>
      </c>
      <c r="X11" s="96">
        <f t="shared" si="8"/>
        <v>0.1</v>
      </c>
      <c r="Y11" s="427">
        <v>5</v>
      </c>
      <c r="Z11" s="96">
        <f t="shared" si="9"/>
        <v>0.125</v>
      </c>
      <c r="AA11" s="427">
        <v>1</v>
      </c>
      <c r="AB11" s="96">
        <f t="shared" si="10"/>
        <v>0.025</v>
      </c>
      <c r="AC11" s="429">
        <v>40</v>
      </c>
    </row>
    <row r="12" spans="1:29" s="52" customFormat="1" ht="12.75">
      <c r="A12" s="68"/>
      <c r="B12" s="143" t="s">
        <v>147</v>
      </c>
      <c r="C12" s="20">
        <v>0</v>
      </c>
      <c r="D12" s="96">
        <f t="shared" si="11"/>
        <v>0</v>
      </c>
      <c r="E12" s="20">
        <v>1</v>
      </c>
      <c r="F12" s="96">
        <f t="shared" si="11"/>
        <v>0.0625</v>
      </c>
      <c r="G12" s="428">
        <v>0</v>
      </c>
      <c r="H12" s="96">
        <f t="shared" si="0"/>
        <v>0</v>
      </c>
      <c r="I12" s="427">
        <v>10</v>
      </c>
      <c r="J12" s="96">
        <f t="shared" si="1"/>
        <v>0.625</v>
      </c>
      <c r="K12" s="427">
        <v>0</v>
      </c>
      <c r="L12" s="96">
        <f t="shared" si="2"/>
        <v>0</v>
      </c>
      <c r="M12" s="427">
        <v>0</v>
      </c>
      <c r="N12" s="96">
        <f t="shared" si="3"/>
        <v>0</v>
      </c>
      <c r="O12" s="427">
        <v>0</v>
      </c>
      <c r="P12" s="96">
        <f t="shared" si="4"/>
        <v>0</v>
      </c>
      <c r="Q12" s="427">
        <v>0</v>
      </c>
      <c r="R12" s="96">
        <f t="shared" si="5"/>
        <v>0</v>
      </c>
      <c r="S12" s="427">
        <v>0</v>
      </c>
      <c r="T12" s="96">
        <f t="shared" si="6"/>
        <v>0</v>
      </c>
      <c r="U12" s="427">
        <v>0</v>
      </c>
      <c r="V12" s="96">
        <f t="shared" si="7"/>
        <v>0</v>
      </c>
      <c r="W12" s="427">
        <v>3</v>
      </c>
      <c r="X12" s="96">
        <f t="shared" si="8"/>
        <v>0.1875</v>
      </c>
      <c r="Y12" s="427">
        <v>2</v>
      </c>
      <c r="Z12" s="96">
        <f t="shared" si="9"/>
        <v>0.125</v>
      </c>
      <c r="AA12" s="427">
        <v>0</v>
      </c>
      <c r="AB12" s="96">
        <f t="shared" si="10"/>
        <v>0</v>
      </c>
      <c r="AC12" s="429">
        <v>16</v>
      </c>
    </row>
    <row r="13" spans="1:29" s="52" customFormat="1" ht="12.75">
      <c r="A13" s="68"/>
      <c r="B13" s="143" t="s">
        <v>180</v>
      </c>
      <c r="C13" s="20">
        <v>1</v>
      </c>
      <c r="D13" s="96">
        <f t="shared" si="11"/>
        <v>0.03225806451612903</v>
      </c>
      <c r="E13" s="20">
        <v>1</v>
      </c>
      <c r="F13" s="96">
        <f t="shared" si="11"/>
        <v>0.03225806451612903</v>
      </c>
      <c r="G13" s="428">
        <v>0</v>
      </c>
      <c r="H13" s="96">
        <f t="shared" si="0"/>
        <v>0</v>
      </c>
      <c r="I13" s="427">
        <v>14</v>
      </c>
      <c r="J13" s="96">
        <f t="shared" si="1"/>
        <v>0.45161290322580644</v>
      </c>
      <c r="K13" s="427">
        <v>0</v>
      </c>
      <c r="L13" s="96">
        <f t="shared" si="2"/>
        <v>0</v>
      </c>
      <c r="M13" s="427">
        <v>0</v>
      </c>
      <c r="N13" s="96">
        <f t="shared" si="3"/>
        <v>0</v>
      </c>
      <c r="O13" s="427">
        <v>3</v>
      </c>
      <c r="P13" s="96">
        <f t="shared" si="4"/>
        <v>0.0967741935483871</v>
      </c>
      <c r="Q13" s="427">
        <v>0</v>
      </c>
      <c r="R13" s="96">
        <f t="shared" si="5"/>
        <v>0</v>
      </c>
      <c r="S13" s="427">
        <v>0</v>
      </c>
      <c r="T13" s="96">
        <f t="shared" si="6"/>
        <v>0</v>
      </c>
      <c r="U13" s="427">
        <v>2</v>
      </c>
      <c r="V13" s="96">
        <f t="shared" si="7"/>
        <v>0.06451612903225806</v>
      </c>
      <c r="W13" s="427">
        <v>1</v>
      </c>
      <c r="X13" s="96">
        <f t="shared" si="8"/>
        <v>0.03225806451612903</v>
      </c>
      <c r="Y13" s="427">
        <v>9</v>
      </c>
      <c r="Z13" s="96">
        <f t="shared" si="9"/>
        <v>0.2903225806451613</v>
      </c>
      <c r="AA13" s="427">
        <v>0</v>
      </c>
      <c r="AB13" s="96">
        <f t="shared" si="10"/>
        <v>0</v>
      </c>
      <c r="AC13" s="429">
        <v>31</v>
      </c>
    </row>
    <row r="14" spans="1:29" s="52" customFormat="1" ht="12.75">
      <c r="A14" s="68"/>
      <c r="B14" s="143" t="s">
        <v>181</v>
      </c>
      <c r="C14" s="20">
        <v>3</v>
      </c>
      <c r="D14" s="96">
        <f t="shared" si="11"/>
        <v>0.030303030303030304</v>
      </c>
      <c r="E14" s="20">
        <v>3</v>
      </c>
      <c r="F14" s="96">
        <f t="shared" si="11"/>
        <v>0.030303030303030304</v>
      </c>
      <c r="G14" s="428">
        <v>0</v>
      </c>
      <c r="H14" s="96">
        <f t="shared" si="0"/>
        <v>0</v>
      </c>
      <c r="I14" s="427">
        <v>36</v>
      </c>
      <c r="J14" s="96">
        <f t="shared" si="1"/>
        <v>0.36363636363636365</v>
      </c>
      <c r="K14" s="427">
        <v>0</v>
      </c>
      <c r="L14" s="96">
        <f t="shared" si="2"/>
        <v>0</v>
      </c>
      <c r="M14" s="427">
        <v>1</v>
      </c>
      <c r="N14" s="96">
        <f t="shared" si="3"/>
        <v>0.010101010101010102</v>
      </c>
      <c r="O14" s="427">
        <v>1</v>
      </c>
      <c r="P14" s="96">
        <f t="shared" si="4"/>
        <v>0.010101010101010102</v>
      </c>
      <c r="Q14" s="427">
        <v>0</v>
      </c>
      <c r="R14" s="96">
        <f t="shared" si="5"/>
        <v>0</v>
      </c>
      <c r="S14" s="427">
        <v>1</v>
      </c>
      <c r="T14" s="96">
        <f t="shared" si="6"/>
        <v>0.010101010101010102</v>
      </c>
      <c r="U14" s="427">
        <v>0</v>
      </c>
      <c r="V14" s="96">
        <f t="shared" si="7"/>
        <v>0</v>
      </c>
      <c r="W14" s="427">
        <v>9</v>
      </c>
      <c r="X14" s="96">
        <f t="shared" si="8"/>
        <v>0.09090909090909091</v>
      </c>
      <c r="Y14" s="427">
        <v>45</v>
      </c>
      <c r="Z14" s="96">
        <f t="shared" si="9"/>
        <v>0.45454545454545453</v>
      </c>
      <c r="AA14" s="427">
        <v>0</v>
      </c>
      <c r="AB14" s="96">
        <f t="shared" si="10"/>
        <v>0</v>
      </c>
      <c r="AC14" s="429">
        <v>99</v>
      </c>
    </row>
    <row r="15" spans="1:29" s="52" customFormat="1" ht="12.75">
      <c r="A15" s="68"/>
      <c r="B15" s="143" t="s">
        <v>182</v>
      </c>
      <c r="C15" s="20">
        <v>2</v>
      </c>
      <c r="D15" s="96">
        <f t="shared" si="11"/>
        <v>0.03773584905660377</v>
      </c>
      <c r="E15" s="20">
        <v>4</v>
      </c>
      <c r="F15" s="96">
        <f t="shared" si="11"/>
        <v>0.07547169811320754</v>
      </c>
      <c r="G15" s="428">
        <v>0</v>
      </c>
      <c r="H15" s="96">
        <f t="shared" si="0"/>
        <v>0</v>
      </c>
      <c r="I15" s="427">
        <v>21</v>
      </c>
      <c r="J15" s="96">
        <f t="shared" si="1"/>
        <v>0.39622641509433965</v>
      </c>
      <c r="K15" s="427">
        <v>1</v>
      </c>
      <c r="L15" s="96">
        <f t="shared" si="2"/>
        <v>0.018867924528301886</v>
      </c>
      <c r="M15" s="427">
        <v>0</v>
      </c>
      <c r="N15" s="96">
        <f t="shared" si="3"/>
        <v>0</v>
      </c>
      <c r="O15" s="427">
        <v>4</v>
      </c>
      <c r="P15" s="96">
        <f t="shared" si="4"/>
        <v>0.07547169811320754</v>
      </c>
      <c r="Q15" s="427">
        <v>0</v>
      </c>
      <c r="R15" s="96">
        <f t="shared" si="5"/>
        <v>0</v>
      </c>
      <c r="S15" s="427">
        <v>0</v>
      </c>
      <c r="T15" s="96">
        <f t="shared" si="6"/>
        <v>0</v>
      </c>
      <c r="U15" s="427">
        <v>0</v>
      </c>
      <c r="V15" s="96">
        <f t="shared" si="7"/>
        <v>0</v>
      </c>
      <c r="W15" s="427">
        <v>5</v>
      </c>
      <c r="X15" s="96">
        <f t="shared" si="8"/>
        <v>0.09433962264150944</v>
      </c>
      <c r="Y15" s="427">
        <v>16</v>
      </c>
      <c r="Z15" s="96">
        <f t="shared" si="9"/>
        <v>0.3018867924528302</v>
      </c>
      <c r="AA15" s="427">
        <v>0</v>
      </c>
      <c r="AB15" s="96">
        <f t="shared" si="10"/>
        <v>0</v>
      </c>
      <c r="AC15" s="429">
        <v>53</v>
      </c>
    </row>
    <row r="16" spans="1:29" s="52" customFormat="1" ht="12.75">
      <c r="A16" s="68"/>
      <c r="B16" s="143" t="s">
        <v>263</v>
      </c>
      <c r="C16" s="20">
        <v>7</v>
      </c>
      <c r="D16" s="96">
        <f t="shared" si="11"/>
        <v>0.014522821576763486</v>
      </c>
      <c r="E16" s="20">
        <v>16</v>
      </c>
      <c r="F16" s="96">
        <f t="shared" si="11"/>
        <v>0.03319502074688797</v>
      </c>
      <c r="G16" s="428">
        <v>4</v>
      </c>
      <c r="H16" s="96">
        <f t="shared" si="0"/>
        <v>0.008298755186721992</v>
      </c>
      <c r="I16" s="427">
        <v>176</v>
      </c>
      <c r="J16" s="96">
        <f t="shared" si="1"/>
        <v>0.3651452282157676</v>
      </c>
      <c r="K16" s="427">
        <v>1</v>
      </c>
      <c r="L16" s="96">
        <f t="shared" si="2"/>
        <v>0.002074688796680498</v>
      </c>
      <c r="M16" s="427">
        <v>2</v>
      </c>
      <c r="N16" s="96">
        <f t="shared" si="3"/>
        <v>0.004149377593360996</v>
      </c>
      <c r="O16" s="427">
        <v>8</v>
      </c>
      <c r="P16" s="96">
        <f t="shared" si="4"/>
        <v>0.016597510373443983</v>
      </c>
      <c r="Q16" s="427">
        <v>2</v>
      </c>
      <c r="R16" s="96">
        <f t="shared" si="5"/>
        <v>0.004149377593360996</v>
      </c>
      <c r="S16" s="427">
        <v>6</v>
      </c>
      <c r="T16" s="96">
        <f t="shared" si="6"/>
        <v>0.012448132780082987</v>
      </c>
      <c r="U16" s="427">
        <v>3</v>
      </c>
      <c r="V16" s="96">
        <f t="shared" si="7"/>
        <v>0.006224066390041493</v>
      </c>
      <c r="W16" s="427">
        <v>25</v>
      </c>
      <c r="X16" s="96">
        <f t="shared" si="8"/>
        <v>0.05186721991701245</v>
      </c>
      <c r="Y16" s="427">
        <v>230</v>
      </c>
      <c r="Z16" s="96">
        <f t="shared" si="9"/>
        <v>0.47717842323651455</v>
      </c>
      <c r="AA16" s="427">
        <v>2</v>
      </c>
      <c r="AB16" s="96">
        <f t="shared" si="10"/>
        <v>0.004149377593360996</v>
      </c>
      <c r="AC16" s="429">
        <v>482</v>
      </c>
    </row>
    <row r="17" spans="1:29" s="52" customFormat="1" ht="12.75">
      <c r="A17" s="68"/>
      <c r="B17" s="38" t="s">
        <v>151</v>
      </c>
      <c r="C17" s="20">
        <v>2</v>
      </c>
      <c r="D17" s="96">
        <f t="shared" si="11"/>
        <v>0.02631578947368421</v>
      </c>
      <c r="E17" s="20">
        <v>3</v>
      </c>
      <c r="F17" s="96">
        <f t="shared" si="11"/>
        <v>0.039473684210526314</v>
      </c>
      <c r="G17" s="428">
        <v>1</v>
      </c>
      <c r="H17" s="96">
        <f t="shared" si="0"/>
        <v>0.013157894736842105</v>
      </c>
      <c r="I17" s="427">
        <v>39</v>
      </c>
      <c r="J17" s="96">
        <f t="shared" si="1"/>
        <v>0.5131578947368421</v>
      </c>
      <c r="K17" s="427">
        <v>0</v>
      </c>
      <c r="L17" s="96">
        <f t="shared" si="2"/>
        <v>0</v>
      </c>
      <c r="M17" s="427">
        <v>0</v>
      </c>
      <c r="N17" s="96">
        <f t="shared" si="3"/>
        <v>0</v>
      </c>
      <c r="O17" s="427">
        <v>0</v>
      </c>
      <c r="P17" s="96">
        <f t="shared" si="4"/>
        <v>0</v>
      </c>
      <c r="Q17" s="427">
        <v>0</v>
      </c>
      <c r="R17" s="96">
        <f t="shared" si="5"/>
        <v>0</v>
      </c>
      <c r="S17" s="427">
        <v>1</v>
      </c>
      <c r="T17" s="96">
        <f t="shared" si="6"/>
        <v>0.013157894736842105</v>
      </c>
      <c r="U17" s="427">
        <v>1</v>
      </c>
      <c r="V17" s="96">
        <f t="shared" si="7"/>
        <v>0.013157894736842105</v>
      </c>
      <c r="W17" s="427">
        <v>6</v>
      </c>
      <c r="X17" s="96">
        <f t="shared" si="8"/>
        <v>0.07894736842105263</v>
      </c>
      <c r="Y17" s="427">
        <v>23</v>
      </c>
      <c r="Z17" s="96">
        <f t="shared" si="9"/>
        <v>0.3026315789473684</v>
      </c>
      <c r="AA17" s="427">
        <v>0</v>
      </c>
      <c r="AB17" s="96">
        <f t="shared" si="10"/>
        <v>0</v>
      </c>
      <c r="AC17" s="429">
        <v>76</v>
      </c>
    </row>
    <row r="18" spans="1:29" s="52" customFormat="1" ht="12.75">
      <c r="A18" s="68"/>
      <c r="B18" s="143" t="s">
        <v>261</v>
      </c>
      <c r="C18" s="20">
        <v>4</v>
      </c>
      <c r="D18" s="96">
        <f t="shared" si="11"/>
        <v>0.02877697841726619</v>
      </c>
      <c r="E18" s="20">
        <v>5</v>
      </c>
      <c r="F18" s="96">
        <f t="shared" si="11"/>
        <v>0.03597122302158273</v>
      </c>
      <c r="G18" s="428">
        <v>0</v>
      </c>
      <c r="H18" s="96">
        <f t="shared" si="0"/>
        <v>0</v>
      </c>
      <c r="I18" s="427">
        <v>61</v>
      </c>
      <c r="J18" s="96">
        <f t="shared" si="1"/>
        <v>0.43884892086330934</v>
      </c>
      <c r="K18" s="427">
        <v>1</v>
      </c>
      <c r="L18" s="96">
        <f t="shared" si="2"/>
        <v>0.007194244604316547</v>
      </c>
      <c r="M18" s="427">
        <v>2</v>
      </c>
      <c r="N18" s="96">
        <f t="shared" si="3"/>
        <v>0.014388489208633094</v>
      </c>
      <c r="O18" s="427">
        <v>1</v>
      </c>
      <c r="P18" s="96">
        <f t="shared" si="4"/>
        <v>0.007194244604316547</v>
      </c>
      <c r="Q18" s="427">
        <v>0</v>
      </c>
      <c r="R18" s="96">
        <f t="shared" si="5"/>
        <v>0</v>
      </c>
      <c r="S18" s="427">
        <v>1</v>
      </c>
      <c r="T18" s="96">
        <f t="shared" si="6"/>
        <v>0.007194244604316547</v>
      </c>
      <c r="U18" s="427">
        <v>3</v>
      </c>
      <c r="V18" s="96">
        <f t="shared" si="7"/>
        <v>0.02158273381294964</v>
      </c>
      <c r="W18" s="427">
        <v>6</v>
      </c>
      <c r="X18" s="96">
        <f t="shared" si="8"/>
        <v>0.04316546762589928</v>
      </c>
      <c r="Y18" s="427">
        <v>55</v>
      </c>
      <c r="Z18" s="96">
        <f t="shared" si="9"/>
        <v>0.39568345323741005</v>
      </c>
      <c r="AA18" s="427">
        <v>0</v>
      </c>
      <c r="AB18" s="96">
        <f t="shared" si="10"/>
        <v>0</v>
      </c>
      <c r="AC18" s="429">
        <v>139</v>
      </c>
    </row>
    <row r="19" spans="1:29" s="52" customFormat="1" ht="12.75">
      <c r="A19" s="68"/>
      <c r="B19" s="143" t="s">
        <v>152</v>
      </c>
      <c r="C19" s="20">
        <v>1</v>
      </c>
      <c r="D19" s="96">
        <f t="shared" si="11"/>
        <v>0.04</v>
      </c>
      <c r="E19" s="20">
        <v>3</v>
      </c>
      <c r="F19" s="96">
        <f t="shared" si="11"/>
        <v>0.12</v>
      </c>
      <c r="G19" s="428">
        <v>0</v>
      </c>
      <c r="H19" s="96">
        <f t="shared" si="0"/>
        <v>0</v>
      </c>
      <c r="I19" s="427">
        <v>11</v>
      </c>
      <c r="J19" s="96">
        <f t="shared" si="1"/>
        <v>0.44</v>
      </c>
      <c r="K19" s="427">
        <v>1</v>
      </c>
      <c r="L19" s="96">
        <f t="shared" si="2"/>
        <v>0.04</v>
      </c>
      <c r="M19" s="427">
        <v>0</v>
      </c>
      <c r="N19" s="96">
        <f t="shared" si="3"/>
        <v>0</v>
      </c>
      <c r="O19" s="427">
        <v>0</v>
      </c>
      <c r="P19" s="96">
        <f t="shared" si="4"/>
        <v>0</v>
      </c>
      <c r="Q19" s="427">
        <v>0</v>
      </c>
      <c r="R19" s="96">
        <f t="shared" si="5"/>
        <v>0</v>
      </c>
      <c r="S19" s="427">
        <v>0</v>
      </c>
      <c r="T19" s="96">
        <f t="shared" si="6"/>
        <v>0</v>
      </c>
      <c r="U19" s="427">
        <v>0</v>
      </c>
      <c r="V19" s="96">
        <f t="shared" si="7"/>
        <v>0</v>
      </c>
      <c r="W19" s="427">
        <v>1</v>
      </c>
      <c r="X19" s="96">
        <f t="shared" si="8"/>
        <v>0.04</v>
      </c>
      <c r="Y19" s="427">
        <v>8</v>
      </c>
      <c r="Z19" s="96">
        <f t="shared" si="9"/>
        <v>0.32</v>
      </c>
      <c r="AA19" s="427">
        <v>0</v>
      </c>
      <c r="AB19" s="96">
        <f t="shared" si="10"/>
        <v>0</v>
      </c>
      <c r="AC19" s="429">
        <v>25</v>
      </c>
    </row>
    <row r="20" spans="1:29" s="52" customFormat="1" ht="13.5" thickBot="1">
      <c r="A20" s="68"/>
      <c r="B20" s="56" t="s">
        <v>262</v>
      </c>
      <c r="C20" s="154">
        <v>1</v>
      </c>
      <c r="D20" s="435">
        <f t="shared" si="11"/>
        <v>0.03333333333333333</v>
      </c>
      <c r="E20" s="154">
        <v>0</v>
      </c>
      <c r="F20" s="435">
        <f t="shared" si="11"/>
        <v>0</v>
      </c>
      <c r="G20" s="436">
        <v>0</v>
      </c>
      <c r="H20" s="435">
        <f t="shared" si="0"/>
        <v>0</v>
      </c>
      <c r="I20" s="437">
        <v>17</v>
      </c>
      <c r="J20" s="435">
        <f t="shared" si="1"/>
        <v>0.5666666666666667</v>
      </c>
      <c r="K20" s="437">
        <v>0</v>
      </c>
      <c r="L20" s="435">
        <f t="shared" si="2"/>
        <v>0</v>
      </c>
      <c r="M20" s="437">
        <v>2</v>
      </c>
      <c r="N20" s="435">
        <f t="shared" si="3"/>
        <v>0.06666666666666667</v>
      </c>
      <c r="O20" s="437">
        <v>1</v>
      </c>
      <c r="P20" s="435">
        <f t="shared" si="4"/>
        <v>0.03333333333333333</v>
      </c>
      <c r="Q20" s="437">
        <v>0</v>
      </c>
      <c r="R20" s="435">
        <f t="shared" si="5"/>
        <v>0</v>
      </c>
      <c r="S20" s="437">
        <v>2</v>
      </c>
      <c r="T20" s="435">
        <f t="shared" si="6"/>
        <v>0.06666666666666667</v>
      </c>
      <c r="U20" s="437">
        <v>1</v>
      </c>
      <c r="V20" s="435">
        <f t="shared" si="7"/>
        <v>0.03333333333333333</v>
      </c>
      <c r="W20" s="437">
        <v>2</v>
      </c>
      <c r="X20" s="435">
        <f t="shared" si="8"/>
        <v>0.06666666666666667</v>
      </c>
      <c r="Y20" s="437">
        <v>3</v>
      </c>
      <c r="Z20" s="435">
        <f t="shared" si="9"/>
        <v>0.1</v>
      </c>
      <c r="AA20" s="437">
        <v>1</v>
      </c>
      <c r="AB20" s="435">
        <f t="shared" si="10"/>
        <v>0.03333333333333333</v>
      </c>
      <c r="AC20" s="438">
        <v>30</v>
      </c>
    </row>
    <row r="21" spans="1:29" s="52" customFormat="1" ht="13.5" thickBot="1">
      <c r="A21" s="68"/>
      <c r="B21" s="144" t="s">
        <v>5</v>
      </c>
      <c r="C21" s="147">
        <v>44</v>
      </c>
      <c r="D21" s="198">
        <f t="shared" si="11"/>
        <v>0.025404157043879907</v>
      </c>
      <c r="E21" s="147">
        <v>70</v>
      </c>
      <c r="F21" s="198">
        <f t="shared" si="11"/>
        <v>0.04041570438799076</v>
      </c>
      <c r="G21" s="439">
        <v>6</v>
      </c>
      <c r="H21" s="198">
        <f t="shared" si="0"/>
        <v>0.003464203233256351</v>
      </c>
      <c r="I21" s="147">
        <v>706</v>
      </c>
      <c r="J21" s="198">
        <f t="shared" si="1"/>
        <v>0.407621247113164</v>
      </c>
      <c r="K21" s="147">
        <v>9</v>
      </c>
      <c r="L21" s="198">
        <f t="shared" si="2"/>
        <v>0.005196304849884526</v>
      </c>
      <c r="M21" s="147">
        <v>9</v>
      </c>
      <c r="N21" s="198">
        <f t="shared" si="3"/>
        <v>0.005196304849884526</v>
      </c>
      <c r="O21" s="147">
        <v>27</v>
      </c>
      <c r="P21" s="198">
        <f t="shared" si="4"/>
        <v>0.01558891454965358</v>
      </c>
      <c r="Q21" s="147">
        <v>11</v>
      </c>
      <c r="R21" s="198">
        <f t="shared" si="5"/>
        <v>0.006351039260969977</v>
      </c>
      <c r="S21" s="147">
        <v>12</v>
      </c>
      <c r="T21" s="198">
        <f t="shared" si="6"/>
        <v>0.006928406466512702</v>
      </c>
      <c r="U21" s="147">
        <v>20</v>
      </c>
      <c r="V21" s="198">
        <f t="shared" si="7"/>
        <v>0.011547344110854504</v>
      </c>
      <c r="W21" s="147">
        <v>163</v>
      </c>
      <c r="X21" s="198">
        <f t="shared" si="8"/>
        <v>0.09411085450346421</v>
      </c>
      <c r="Y21" s="147">
        <v>641</v>
      </c>
      <c r="Z21" s="198">
        <f t="shared" si="9"/>
        <v>0.37009237875288686</v>
      </c>
      <c r="AA21" s="147">
        <v>14</v>
      </c>
      <c r="AB21" s="198">
        <f t="shared" si="10"/>
        <v>0.008083140877598153</v>
      </c>
      <c r="AC21" s="200">
        <v>1732</v>
      </c>
    </row>
    <row r="22" spans="1:32" s="52" customFormat="1" ht="12.75">
      <c r="A22" s="68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103"/>
    </row>
    <row r="23" spans="2:15" ht="12.75">
      <c r="B23" s="47" t="s">
        <v>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2:15" ht="12.75">
      <c r="B24" s="41" t="s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2:15" ht="12.75">
      <c r="B25" s="141" t="s">
        <v>184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ht="12.75">
      <c r="B26" s="13" t="s">
        <v>183</v>
      </c>
    </row>
    <row r="28" ht="20.25">
      <c r="B28" s="142" t="s">
        <v>1</v>
      </c>
    </row>
  </sheetData>
  <sheetProtection/>
  <mergeCells count="16">
    <mergeCell ref="B4:B5"/>
    <mergeCell ref="C4:D4"/>
    <mergeCell ref="B2:N2"/>
    <mergeCell ref="E4:F4"/>
    <mergeCell ref="G4:H4"/>
    <mergeCell ref="I4:J4"/>
    <mergeCell ref="K4:L4"/>
    <mergeCell ref="M4:N4"/>
    <mergeCell ref="O4:P4"/>
    <mergeCell ref="AC4:AC5"/>
    <mergeCell ref="Q4:R4"/>
    <mergeCell ref="S4:T4"/>
    <mergeCell ref="U4:V4"/>
    <mergeCell ref="W4:X4"/>
    <mergeCell ref="Y4:Z4"/>
    <mergeCell ref="AA4:AB4"/>
  </mergeCells>
  <hyperlinks>
    <hyperlink ref="B28" location="Contents!A1" display="Contents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2:Y30"/>
  <sheetViews>
    <sheetView zoomScalePageLayoutView="0" workbookViewId="0" topLeftCell="A1">
      <selection activeCell="B4" sqref="B4:W21"/>
    </sheetView>
  </sheetViews>
  <sheetFormatPr defaultColWidth="9.140625" defaultRowHeight="12.75"/>
  <cols>
    <col min="1" max="1" width="9.140625" style="26" customWidth="1"/>
    <col min="2" max="2" width="26.421875" style="0" customWidth="1"/>
    <col min="3" max="3" width="10.00390625" style="0" bestFit="1" customWidth="1"/>
    <col min="4" max="4" width="6.28125" style="0" bestFit="1" customWidth="1"/>
    <col min="5" max="5" width="10.00390625" style="0" bestFit="1" customWidth="1"/>
    <col min="6" max="6" width="7.28125" style="0" bestFit="1" customWidth="1"/>
    <col min="7" max="7" width="10.00390625" style="0" bestFit="1" customWidth="1"/>
    <col min="8" max="8" width="7.28125" style="0" bestFit="1" customWidth="1"/>
    <col min="9" max="9" width="10.00390625" style="0" bestFit="1" customWidth="1"/>
    <col min="10" max="10" width="7.28125" style="0" bestFit="1" customWidth="1"/>
    <col min="11" max="11" width="10.00390625" style="0" bestFit="1" customWidth="1"/>
    <col min="12" max="12" width="7.28125" style="0" bestFit="1" customWidth="1"/>
    <col min="13" max="13" width="10.00390625" style="0" bestFit="1" customWidth="1"/>
    <col min="14" max="14" width="7.28125" style="0" bestFit="1" customWidth="1"/>
    <col min="15" max="15" width="10.00390625" style="0" bestFit="1" customWidth="1"/>
    <col min="16" max="16" width="7.28125" style="0" bestFit="1" customWidth="1"/>
    <col min="17" max="17" width="10.00390625" style="0" bestFit="1" customWidth="1"/>
    <col min="18" max="18" width="7.28125" style="0" bestFit="1" customWidth="1"/>
    <col min="19" max="19" width="10.00390625" style="0" bestFit="1" customWidth="1"/>
    <col min="20" max="20" width="7.28125" style="0" bestFit="1" customWidth="1"/>
    <col min="21" max="21" width="10.00390625" style="0" bestFit="1" customWidth="1"/>
    <col min="22" max="22" width="6.28125" style="0" bestFit="1" customWidth="1"/>
    <col min="23" max="23" width="14.140625" style="0" bestFit="1" customWidth="1"/>
    <col min="24" max="24" width="5.28125" style="0" bestFit="1" customWidth="1"/>
    <col min="25" max="25" width="14.140625" style="0" bestFit="1" customWidth="1"/>
  </cols>
  <sheetData>
    <row r="2" spans="2:25" ht="18.75">
      <c r="B2" s="650" t="s">
        <v>207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14" s="57" customFormat="1" ht="19.5" thickBot="1">
      <c r="A3" s="9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23" ht="15.75">
      <c r="B4" s="635" t="s">
        <v>36</v>
      </c>
      <c r="C4" s="658" t="s">
        <v>134</v>
      </c>
      <c r="D4" s="658"/>
      <c r="E4" s="658" t="s">
        <v>92</v>
      </c>
      <c r="F4" s="658"/>
      <c r="G4" s="658" t="s">
        <v>51</v>
      </c>
      <c r="H4" s="658"/>
      <c r="I4" s="658" t="s">
        <v>52</v>
      </c>
      <c r="J4" s="658"/>
      <c r="K4" s="658" t="s">
        <v>53</v>
      </c>
      <c r="L4" s="658"/>
      <c r="M4" s="658" t="s">
        <v>54</v>
      </c>
      <c r="N4" s="658"/>
      <c r="O4" s="658" t="s">
        <v>55</v>
      </c>
      <c r="P4" s="658"/>
      <c r="Q4" s="658" t="s">
        <v>56</v>
      </c>
      <c r="R4" s="658"/>
      <c r="S4" s="658" t="s">
        <v>57</v>
      </c>
      <c r="T4" s="658"/>
      <c r="U4" s="658" t="s">
        <v>93</v>
      </c>
      <c r="V4" s="658"/>
      <c r="W4" s="638" t="s">
        <v>5</v>
      </c>
    </row>
    <row r="5" spans="2:23" ht="15.75">
      <c r="B5" s="636"/>
      <c r="C5" s="50" t="s">
        <v>3</v>
      </c>
      <c r="D5" s="50" t="s">
        <v>4</v>
      </c>
      <c r="E5" s="50" t="s">
        <v>3</v>
      </c>
      <c r="F5" s="50" t="s">
        <v>4</v>
      </c>
      <c r="G5" s="50" t="s">
        <v>3</v>
      </c>
      <c r="H5" s="50" t="s">
        <v>4</v>
      </c>
      <c r="I5" s="50" t="s">
        <v>3</v>
      </c>
      <c r="J5" s="50" t="s">
        <v>4</v>
      </c>
      <c r="K5" s="50" t="s">
        <v>3</v>
      </c>
      <c r="L5" s="50" t="s">
        <v>4</v>
      </c>
      <c r="M5" s="50" t="s">
        <v>3</v>
      </c>
      <c r="N5" s="50" t="s">
        <v>4</v>
      </c>
      <c r="O5" s="50" t="s">
        <v>3</v>
      </c>
      <c r="P5" s="50" t="s">
        <v>4</v>
      </c>
      <c r="Q5" s="50" t="s">
        <v>3</v>
      </c>
      <c r="R5" s="50" t="s">
        <v>4</v>
      </c>
      <c r="S5" s="50" t="s">
        <v>3</v>
      </c>
      <c r="T5" s="50" t="s">
        <v>4</v>
      </c>
      <c r="U5" s="50" t="s">
        <v>3</v>
      </c>
      <c r="V5" s="50" t="s">
        <v>4</v>
      </c>
      <c r="W5" s="639"/>
    </row>
    <row r="6" spans="2:23" ht="12.75">
      <c r="B6" s="153" t="s">
        <v>257</v>
      </c>
      <c r="C6" s="441">
        <v>0</v>
      </c>
      <c r="D6" s="444">
        <f>1*C6/$W6</f>
        <v>0</v>
      </c>
      <c r="E6" s="442">
        <v>0</v>
      </c>
      <c r="F6" s="444">
        <f>1*E6/$W6</f>
        <v>0</v>
      </c>
      <c r="G6" s="442">
        <v>2</v>
      </c>
      <c r="H6" s="444">
        <f aca="true" t="shared" si="0" ref="H6:H21">1*G6/$W6</f>
        <v>0.2</v>
      </c>
      <c r="I6" s="442">
        <v>1</v>
      </c>
      <c r="J6" s="444">
        <f aca="true" t="shared" si="1" ref="J6:J21">1*I6/$W6</f>
        <v>0.1</v>
      </c>
      <c r="K6" s="442">
        <v>1</v>
      </c>
      <c r="L6" s="444">
        <f aca="true" t="shared" si="2" ref="L6:L21">1*K6/$W6</f>
        <v>0.1</v>
      </c>
      <c r="M6" s="442">
        <v>3</v>
      </c>
      <c r="N6" s="444">
        <f aca="true" t="shared" si="3" ref="N6:N21">1*M6/$W6</f>
        <v>0.3</v>
      </c>
      <c r="O6" s="442">
        <v>0</v>
      </c>
      <c r="P6" s="444">
        <f aca="true" t="shared" si="4" ref="P6:P21">1*O6/$W6</f>
        <v>0</v>
      </c>
      <c r="Q6" s="442">
        <v>0</v>
      </c>
      <c r="R6" s="444">
        <f aca="true" t="shared" si="5" ref="R6:R21">1*Q6/$W6</f>
        <v>0</v>
      </c>
      <c r="S6" s="442">
        <v>3</v>
      </c>
      <c r="T6" s="444">
        <f aca="true" t="shared" si="6" ref="T6:T21">1*S6/$W6</f>
        <v>0.3</v>
      </c>
      <c r="U6" s="442">
        <v>0</v>
      </c>
      <c r="V6" s="444">
        <f aca="true" t="shared" si="7" ref="V6:V21">1*U6/$W6</f>
        <v>0</v>
      </c>
      <c r="W6" s="442">
        <v>10</v>
      </c>
    </row>
    <row r="7" spans="2:23" ht="12.75">
      <c r="B7" s="153" t="s">
        <v>258</v>
      </c>
      <c r="C7" s="441">
        <v>33</v>
      </c>
      <c r="D7" s="444">
        <f aca="true" t="shared" si="8" ref="D7:F21">1*C7/$W7</f>
        <v>0.09269662921348315</v>
      </c>
      <c r="E7" s="440">
        <v>45</v>
      </c>
      <c r="F7" s="444">
        <f t="shared" si="8"/>
        <v>0.12640449438202248</v>
      </c>
      <c r="G7" s="440">
        <v>54</v>
      </c>
      <c r="H7" s="444">
        <f t="shared" si="0"/>
        <v>0.15168539325842698</v>
      </c>
      <c r="I7" s="440">
        <v>38</v>
      </c>
      <c r="J7" s="444">
        <f t="shared" si="1"/>
        <v>0.10674157303370786</v>
      </c>
      <c r="K7" s="440">
        <v>43</v>
      </c>
      <c r="L7" s="444">
        <f t="shared" si="2"/>
        <v>0.12078651685393259</v>
      </c>
      <c r="M7" s="440">
        <v>60</v>
      </c>
      <c r="N7" s="444">
        <f t="shared" si="3"/>
        <v>0.16853932584269662</v>
      </c>
      <c r="O7" s="440">
        <v>49</v>
      </c>
      <c r="P7" s="444">
        <f t="shared" si="4"/>
        <v>0.13764044943820225</v>
      </c>
      <c r="Q7" s="440">
        <v>26</v>
      </c>
      <c r="R7" s="444">
        <f t="shared" si="5"/>
        <v>0.07303370786516854</v>
      </c>
      <c r="S7" s="440">
        <v>8</v>
      </c>
      <c r="T7" s="444">
        <f t="shared" si="6"/>
        <v>0.02247191011235955</v>
      </c>
      <c r="U7" s="440">
        <v>0</v>
      </c>
      <c r="V7" s="444">
        <f t="shared" si="7"/>
        <v>0</v>
      </c>
      <c r="W7" s="445">
        <v>356</v>
      </c>
    </row>
    <row r="8" spans="1:23" ht="12.75">
      <c r="A8" s="107"/>
      <c r="B8" s="153" t="s">
        <v>185</v>
      </c>
      <c r="C8" s="441">
        <v>1</v>
      </c>
      <c r="D8" s="444">
        <f t="shared" si="8"/>
        <v>0.02564102564102564</v>
      </c>
      <c r="E8" s="441">
        <v>5</v>
      </c>
      <c r="F8" s="444">
        <f t="shared" si="8"/>
        <v>0.1282051282051282</v>
      </c>
      <c r="G8" s="441">
        <v>12</v>
      </c>
      <c r="H8" s="444">
        <f t="shared" si="0"/>
        <v>0.3076923076923077</v>
      </c>
      <c r="I8" s="441">
        <v>9</v>
      </c>
      <c r="J8" s="444">
        <f t="shared" si="1"/>
        <v>0.23076923076923078</v>
      </c>
      <c r="K8" s="441">
        <v>5</v>
      </c>
      <c r="L8" s="444">
        <f t="shared" si="2"/>
        <v>0.1282051282051282</v>
      </c>
      <c r="M8" s="441">
        <v>3</v>
      </c>
      <c r="N8" s="444">
        <f t="shared" si="3"/>
        <v>0.07692307692307693</v>
      </c>
      <c r="O8" s="441">
        <v>0</v>
      </c>
      <c r="P8" s="444">
        <f t="shared" si="4"/>
        <v>0</v>
      </c>
      <c r="Q8" s="441">
        <v>1</v>
      </c>
      <c r="R8" s="444">
        <f t="shared" si="5"/>
        <v>0.02564102564102564</v>
      </c>
      <c r="S8" s="441">
        <v>2</v>
      </c>
      <c r="T8" s="444">
        <f t="shared" si="6"/>
        <v>0.05128205128205128</v>
      </c>
      <c r="U8" s="441">
        <v>1</v>
      </c>
      <c r="V8" s="444">
        <f t="shared" si="7"/>
        <v>0.02564102564102564</v>
      </c>
      <c r="W8" s="446">
        <v>39</v>
      </c>
    </row>
    <row r="9" spans="1:23" ht="12.75">
      <c r="A9" s="107"/>
      <c r="B9" s="20" t="s">
        <v>259</v>
      </c>
      <c r="C9" s="441">
        <v>3</v>
      </c>
      <c r="D9" s="444">
        <f t="shared" si="8"/>
        <v>0.01875</v>
      </c>
      <c r="E9" s="441">
        <v>12</v>
      </c>
      <c r="F9" s="444">
        <f t="shared" si="8"/>
        <v>0.075</v>
      </c>
      <c r="G9" s="441">
        <v>19</v>
      </c>
      <c r="H9" s="444">
        <f t="shared" si="0"/>
        <v>0.11875</v>
      </c>
      <c r="I9" s="441">
        <v>23</v>
      </c>
      <c r="J9" s="444">
        <f t="shared" si="1"/>
        <v>0.14375</v>
      </c>
      <c r="K9" s="441">
        <v>27</v>
      </c>
      <c r="L9" s="444">
        <f t="shared" si="2"/>
        <v>0.16875</v>
      </c>
      <c r="M9" s="441">
        <v>37</v>
      </c>
      <c r="N9" s="444">
        <f t="shared" si="3"/>
        <v>0.23125</v>
      </c>
      <c r="O9" s="441">
        <v>24</v>
      </c>
      <c r="P9" s="444">
        <f t="shared" si="4"/>
        <v>0.15</v>
      </c>
      <c r="Q9" s="441">
        <v>13</v>
      </c>
      <c r="R9" s="444">
        <f t="shared" si="5"/>
        <v>0.08125</v>
      </c>
      <c r="S9" s="441">
        <v>2</v>
      </c>
      <c r="T9" s="444">
        <f t="shared" si="6"/>
        <v>0.0125</v>
      </c>
      <c r="U9" s="441">
        <v>0</v>
      </c>
      <c r="V9" s="444">
        <f t="shared" si="7"/>
        <v>0</v>
      </c>
      <c r="W9" s="446">
        <v>160</v>
      </c>
    </row>
    <row r="10" spans="1:23" ht="12.75">
      <c r="A10" s="107"/>
      <c r="B10" s="20" t="s">
        <v>179</v>
      </c>
      <c r="C10" s="441">
        <v>1</v>
      </c>
      <c r="D10" s="444">
        <f t="shared" si="8"/>
        <v>0.005681818181818182</v>
      </c>
      <c r="E10" s="441">
        <v>0</v>
      </c>
      <c r="F10" s="444">
        <f t="shared" si="8"/>
        <v>0</v>
      </c>
      <c r="G10" s="441">
        <v>15</v>
      </c>
      <c r="H10" s="444">
        <f t="shared" si="0"/>
        <v>0.08522727272727272</v>
      </c>
      <c r="I10" s="441">
        <v>23</v>
      </c>
      <c r="J10" s="444">
        <f t="shared" si="1"/>
        <v>0.13068181818181818</v>
      </c>
      <c r="K10" s="441">
        <v>32</v>
      </c>
      <c r="L10" s="444">
        <f t="shared" si="2"/>
        <v>0.18181818181818182</v>
      </c>
      <c r="M10" s="441">
        <v>48</v>
      </c>
      <c r="N10" s="444">
        <f t="shared" si="3"/>
        <v>0.2727272727272727</v>
      </c>
      <c r="O10" s="441">
        <v>42</v>
      </c>
      <c r="P10" s="444">
        <f t="shared" si="4"/>
        <v>0.23863636363636365</v>
      </c>
      <c r="Q10" s="441">
        <v>8</v>
      </c>
      <c r="R10" s="444">
        <f t="shared" si="5"/>
        <v>0.045454545454545456</v>
      </c>
      <c r="S10" s="441">
        <v>7</v>
      </c>
      <c r="T10" s="444">
        <f t="shared" si="6"/>
        <v>0.03977272727272727</v>
      </c>
      <c r="U10" s="441">
        <v>0</v>
      </c>
      <c r="V10" s="444">
        <f t="shared" si="7"/>
        <v>0</v>
      </c>
      <c r="W10" s="446">
        <v>176</v>
      </c>
    </row>
    <row r="11" spans="1:23" ht="12.75">
      <c r="A11" s="107"/>
      <c r="B11" s="20" t="s">
        <v>260</v>
      </c>
      <c r="C11" s="441">
        <v>0</v>
      </c>
      <c r="D11" s="444">
        <f t="shared" si="8"/>
        <v>0</v>
      </c>
      <c r="E11" s="441">
        <v>0</v>
      </c>
      <c r="F11" s="444">
        <f t="shared" si="8"/>
        <v>0</v>
      </c>
      <c r="G11" s="441">
        <v>3</v>
      </c>
      <c r="H11" s="444">
        <f t="shared" si="0"/>
        <v>0.075</v>
      </c>
      <c r="I11" s="441">
        <v>7</v>
      </c>
      <c r="J11" s="444">
        <f t="shared" si="1"/>
        <v>0.175</v>
      </c>
      <c r="K11" s="441">
        <v>5</v>
      </c>
      <c r="L11" s="444">
        <f t="shared" si="2"/>
        <v>0.125</v>
      </c>
      <c r="M11" s="441">
        <v>15</v>
      </c>
      <c r="N11" s="444">
        <f t="shared" si="3"/>
        <v>0.375</v>
      </c>
      <c r="O11" s="441">
        <v>8</v>
      </c>
      <c r="P11" s="444">
        <f t="shared" si="4"/>
        <v>0.2</v>
      </c>
      <c r="Q11" s="441">
        <v>2</v>
      </c>
      <c r="R11" s="444">
        <f t="shared" si="5"/>
        <v>0.05</v>
      </c>
      <c r="S11" s="441">
        <v>0</v>
      </c>
      <c r="T11" s="444">
        <f t="shared" si="6"/>
        <v>0</v>
      </c>
      <c r="U11" s="441">
        <v>0</v>
      </c>
      <c r="V11" s="444">
        <f t="shared" si="7"/>
        <v>0</v>
      </c>
      <c r="W11" s="446">
        <v>40</v>
      </c>
    </row>
    <row r="12" spans="1:23" ht="12.75">
      <c r="A12" s="107"/>
      <c r="B12" s="20" t="s">
        <v>147</v>
      </c>
      <c r="C12" s="441">
        <v>0</v>
      </c>
      <c r="D12" s="444">
        <f t="shared" si="8"/>
        <v>0</v>
      </c>
      <c r="E12" s="441">
        <v>0</v>
      </c>
      <c r="F12" s="444">
        <f t="shared" si="8"/>
        <v>0</v>
      </c>
      <c r="G12" s="441">
        <v>1</v>
      </c>
      <c r="H12" s="444">
        <f t="shared" si="0"/>
        <v>0.0625</v>
      </c>
      <c r="I12" s="441">
        <v>1</v>
      </c>
      <c r="J12" s="444">
        <f t="shared" si="1"/>
        <v>0.0625</v>
      </c>
      <c r="K12" s="441">
        <v>7</v>
      </c>
      <c r="L12" s="444">
        <f t="shared" si="2"/>
        <v>0.4375</v>
      </c>
      <c r="M12" s="441">
        <v>3</v>
      </c>
      <c r="N12" s="444">
        <f t="shared" si="3"/>
        <v>0.1875</v>
      </c>
      <c r="O12" s="441">
        <v>2</v>
      </c>
      <c r="P12" s="444">
        <f t="shared" si="4"/>
        <v>0.125</v>
      </c>
      <c r="Q12" s="441">
        <v>2</v>
      </c>
      <c r="R12" s="444">
        <f t="shared" si="5"/>
        <v>0.125</v>
      </c>
      <c r="S12" s="441">
        <v>0</v>
      </c>
      <c r="T12" s="444">
        <f t="shared" si="6"/>
        <v>0</v>
      </c>
      <c r="U12" s="441">
        <v>0</v>
      </c>
      <c r="V12" s="444">
        <f t="shared" si="7"/>
        <v>0</v>
      </c>
      <c r="W12" s="446">
        <v>16</v>
      </c>
    </row>
    <row r="13" spans="1:23" ht="12.75">
      <c r="A13" s="107"/>
      <c r="B13" s="20" t="s">
        <v>180</v>
      </c>
      <c r="C13" s="441">
        <v>0</v>
      </c>
      <c r="D13" s="444">
        <f t="shared" si="8"/>
        <v>0</v>
      </c>
      <c r="E13" s="441">
        <v>2</v>
      </c>
      <c r="F13" s="444">
        <f t="shared" si="8"/>
        <v>0.06451612903225806</v>
      </c>
      <c r="G13" s="441">
        <v>1</v>
      </c>
      <c r="H13" s="444">
        <f t="shared" si="0"/>
        <v>0.03225806451612903</v>
      </c>
      <c r="I13" s="441">
        <v>5</v>
      </c>
      <c r="J13" s="444">
        <f t="shared" si="1"/>
        <v>0.16129032258064516</v>
      </c>
      <c r="K13" s="441">
        <v>5</v>
      </c>
      <c r="L13" s="444">
        <f t="shared" si="2"/>
        <v>0.16129032258064516</v>
      </c>
      <c r="M13" s="441">
        <v>8</v>
      </c>
      <c r="N13" s="444">
        <f t="shared" si="3"/>
        <v>0.25806451612903225</v>
      </c>
      <c r="O13" s="441">
        <v>9</v>
      </c>
      <c r="P13" s="444">
        <f t="shared" si="4"/>
        <v>0.2903225806451613</v>
      </c>
      <c r="Q13" s="441">
        <v>1</v>
      </c>
      <c r="R13" s="444">
        <f t="shared" si="5"/>
        <v>0.03225806451612903</v>
      </c>
      <c r="S13" s="441">
        <v>0</v>
      </c>
      <c r="T13" s="444">
        <f t="shared" si="6"/>
        <v>0</v>
      </c>
      <c r="U13" s="441">
        <v>0</v>
      </c>
      <c r="V13" s="444">
        <f t="shared" si="7"/>
        <v>0</v>
      </c>
      <c r="W13" s="446">
        <v>31</v>
      </c>
    </row>
    <row r="14" spans="1:23" ht="12.75">
      <c r="A14" s="107"/>
      <c r="B14" s="20" t="s">
        <v>181</v>
      </c>
      <c r="C14" s="441">
        <v>0</v>
      </c>
      <c r="D14" s="444">
        <f t="shared" si="8"/>
        <v>0</v>
      </c>
      <c r="E14" s="441">
        <v>1</v>
      </c>
      <c r="F14" s="444">
        <f t="shared" si="8"/>
        <v>0.010101010101010102</v>
      </c>
      <c r="G14" s="441">
        <v>9</v>
      </c>
      <c r="H14" s="444">
        <f t="shared" si="0"/>
        <v>0.09090909090909091</v>
      </c>
      <c r="I14" s="441">
        <v>16</v>
      </c>
      <c r="J14" s="444">
        <f t="shared" si="1"/>
        <v>0.16161616161616163</v>
      </c>
      <c r="K14" s="441">
        <v>17</v>
      </c>
      <c r="L14" s="444">
        <f t="shared" si="2"/>
        <v>0.1717171717171717</v>
      </c>
      <c r="M14" s="441">
        <v>28</v>
      </c>
      <c r="N14" s="444">
        <f t="shared" si="3"/>
        <v>0.2828282828282828</v>
      </c>
      <c r="O14" s="441">
        <v>19</v>
      </c>
      <c r="P14" s="444">
        <f t="shared" si="4"/>
        <v>0.1919191919191919</v>
      </c>
      <c r="Q14" s="441">
        <v>8</v>
      </c>
      <c r="R14" s="444">
        <f t="shared" si="5"/>
        <v>0.08080808080808081</v>
      </c>
      <c r="S14" s="441">
        <v>1</v>
      </c>
      <c r="T14" s="444">
        <f t="shared" si="6"/>
        <v>0.010101010101010102</v>
      </c>
      <c r="U14" s="441">
        <v>0</v>
      </c>
      <c r="V14" s="444">
        <f t="shared" si="7"/>
        <v>0</v>
      </c>
      <c r="W14" s="446">
        <v>99</v>
      </c>
    </row>
    <row r="15" spans="1:23" ht="12.75">
      <c r="A15" s="107"/>
      <c r="B15" s="20" t="s">
        <v>182</v>
      </c>
      <c r="C15" s="441">
        <v>0</v>
      </c>
      <c r="D15" s="444">
        <f t="shared" si="8"/>
        <v>0</v>
      </c>
      <c r="E15" s="441">
        <v>6</v>
      </c>
      <c r="F15" s="444">
        <f t="shared" si="8"/>
        <v>0.11320754716981132</v>
      </c>
      <c r="G15" s="441">
        <v>20</v>
      </c>
      <c r="H15" s="444">
        <f t="shared" si="0"/>
        <v>0.37735849056603776</v>
      </c>
      <c r="I15" s="441">
        <v>8</v>
      </c>
      <c r="J15" s="444">
        <f t="shared" si="1"/>
        <v>0.1509433962264151</v>
      </c>
      <c r="K15" s="441">
        <v>2</v>
      </c>
      <c r="L15" s="444">
        <f t="shared" si="2"/>
        <v>0.03773584905660377</v>
      </c>
      <c r="M15" s="441">
        <v>13</v>
      </c>
      <c r="N15" s="444">
        <f t="shared" si="3"/>
        <v>0.24528301886792453</v>
      </c>
      <c r="O15" s="441">
        <v>2</v>
      </c>
      <c r="P15" s="444">
        <f t="shared" si="4"/>
        <v>0.03773584905660377</v>
      </c>
      <c r="Q15" s="441">
        <v>2</v>
      </c>
      <c r="R15" s="444">
        <f t="shared" si="5"/>
        <v>0.03773584905660377</v>
      </c>
      <c r="S15" s="441">
        <v>0</v>
      </c>
      <c r="T15" s="444">
        <f t="shared" si="6"/>
        <v>0</v>
      </c>
      <c r="U15" s="441">
        <v>0</v>
      </c>
      <c r="V15" s="444">
        <f t="shared" si="7"/>
        <v>0</v>
      </c>
      <c r="W15" s="446">
        <v>53</v>
      </c>
    </row>
    <row r="16" spans="1:23" ht="12.75">
      <c r="A16" s="107"/>
      <c r="B16" s="20" t="s">
        <v>263</v>
      </c>
      <c r="C16" s="441">
        <v>0</v>
      </c>
      <c r="D16" s="444">
        <f t="shared" si="8"/>
        <v>0</v>
      </c>
      <c r="E16" s="441">
        <v>4</v>
      </c>
      <c r="F16" s="444">
        <f t="shared" si="8"/>
        <v>0.008298755186721992</v>
      </c>
      <c r="G16" s="441">
        <v>23</v>
      </c>
      <c r="H16" s="444">
        <f t="shared" si="0"/>
        <v>0.04771784232365145</v>
      </c>
      <c r="I16" s="441">
        <v>58</v>
      </c>
      <c r="J16" s="444">
        <f t="shared" si="1"/>
        <v>0.12033195020746888</v>
      </c>
      <c r="K16" s="441">
        <v>86</v>
      </c>
      <c r="L16" s="444">
        <f t="shared" si="2"/>
        <v>0.17842323651452283</v>
      </c>
      <c r="M16" s="441">
        <v>122</v>
      </c>
      <c r="N16" s="444">
        <f t="shared" si="3"/>
        <v>0.25311203319502074</v>
      </c>
      <c r="O16" s="441">
        <v>92</v>
      </c>
      <c r="P16" s="444">
        <f t="shared" si="4"/>
        <v>0.1908713692946058</v>
      </c>
      <c r="Q16" s="441">
        <v>62</v>
      </c>
      <c r="R16" s="444">
        <f t="shared" si="5"/>
        <v>0.12863070539419086</v>
      </c>
      <c r="S16" s="441">
        <v>28</v>
      </c>
      <c r="T16" s="444">
        <f t="shared" si="6"/>
        <v>0.058091286307053944</v>
      </c>
      <c r="U16" s="441">
        <v>7</v>
      </c>
      <c r="V16" s="444">
        <f t="shared" si="7"/>
        <v>0.014522821576763486</v>
      </c>
      <c r="W16" s="446">
        <v>482</v>
      </c>
    </row>
    <row r="17" spans="1:23" ht="12.75">
      <c r="A17" s="107"/>
      <c r="B17" s="20" t="s">
        <v>151</v>
      </c>
      <c r="C17" s="441">
        <v>0</v>
      </c>
      <c r="D17" s="444">
        <f t="shared" si="8"/>
        <v>0</v>
      </c>
      <c r="E17" s="441">
        <v>0</v>
      </c>
      <c r="F17" s="444">
        <f t="shared" si="8"/>
        <v>0</v>
      </c>
      <c r="G17" s="441">
        <v>5</v>
      </c>
      <c r="H17" s="444">
        <f t="shared" si="0"/>
        <v>0.06578947368421052</v>
      </c>
      <c r="I17" s="441">
        <v>7</v>
      </c>
      <c r="J17" s="444">
        <f t="shared" si="1"/>
        <v>0.09210526315789473</v>
      </c>
      <c r="K17" s="441">
        <v>11</v>
      </c>
      <c r="L17" s="444">
        <f t="shared" si="2"/>
        <v>0.14473684210526316</v>
      </c>
      <c r="M17" s="441">
        <v>23</v>
      </c>
      <c r="N17" s="444">
        <f t="shared" si="3"/>
        <v>0.3026315789473684</v>
      </c>
      <c r="O17" s="441">
        <v>15</v>
      </c>
      <c r="P17" s="444">
        <f t="shared" si="4"/>
        <v>0.19736842105263158</v>
      </c>
      <c r="Q17" s="441">
        <v>9</v>
      </c>
      <c r="R17" s="444">
        <f t="shared" si="5"/>
        <v>0.11842105263157894</v>
      </c>
      <c r="S17" s="441">
        <v>4</v>
      </c>
      <c r="T17" s="444">
        <f t="shared" si="6"/>
        <v>0.05263157894736842</v>
      </c>
      <c r="U17" s="441">
        <v>2</v>
      </c>
      <c r="V17" s="444">
        <f t="shared" si="7"/>
        <v>0.02631578947368421</v>
      </c>
      <c r="W17" s="446">
        <v>76</v>
      </c>
    </row>
    <row r="18" spans="1:23" ht="12.75">
      <c r="A18" s="107"/>
      <c r="B18" s="20" t="s">
        <v>261</v>
      </c>
      <c r="C18" s="441">
        <v>0</v>
      </c>
      <c r="D18" s="444">
        <f t="shared" si="8"/>
        <v>0</v>
      </c>
      <c r="E18" s="441">
        <v>0</v>
      </c>
      <c r="F18" s="444">
        <f t="shared" si="8"/>
        <v>0</v>
      </c>
      <c r="G18" s="441">
        <v>4</v>
      </c>
      <c r="H18" s="444">
        <f t="shared" si="0"/>
        <v>0.02877697841726619</v>
      </c>
      <c r="I18" s="441">
        <v>16</v>
      </c>
      <c r="J18" s="444">
        <f t="shared" si="1"/>
        <v>0.11510791366906475</v>
      </c>
      <c r="K18" s="441">
        <v>28</v>
      </c>
      <c r="L18" s="444">
        <f t="shared" si="2"/>
        <v>0.2014388489208633</v>
      </c>
      <c r="M18" s="441">
        <v>27</v>
      </c>
      <c r="N18" s="444">
        <f t="shared" si="3"/>
        <v>0.19424460431654678</v>
      </c>
      <c r="O18" s="441">
        <v>34</v>
      </c>
      <c r="P18" s="444">
        <f t="shared" si="4"/>
        <v>0.2446043165467626</v>
      </c>
      <c r="Q18" s="441">
        <v>20</v>
      </c>
      <c r="R18" s="444">
        <f t="shared" si="5"/>
        <v>0.14388489208633093</v>
      </c>
      <c r="S18" s="441">
        <v>7</v>
      </c>
      <c r="T18" s="444">
        <f t="shared" si="6"/>
        <v>0.050359712230215826</v>
      </c>
      <c r="U18" s="441">
        <v>3</v>
      </c>
      <c r="V18" s="444">
        <f t="shared" si="7"/>
        <v>0.02158273381294964</v>
      </c>
      <c r="W18" s="446">
        <v>139</v>
      </c>
    </row>
    <row r="19" spans="1:23" ht="12.75">
      <c r="A19" s="107"/>
      <c r="B19" s="20" t="s">
        <v>152</v>
      </c>
      <c r="C19" s="441">
        <v>0</v>
      </c>
      <c r="D19" s="444">
        <f t="shared" si="8"/>
        <v>0</v>
      </c>
      <c r="E19" s="441">
        <v>0</v>
      </c>
      <c r="F19" s="444">
        <f t="shared" si="8"/>
        <v>0</v>
      </c>
      <c r="G19" s="441">
        <v>1</v>
      </c>
      <c r="H19" s="444">
        <f t="shared" si="0"/>
        <v>0.04</v>
      </c>
      <c r="I19" s="441">
        <v>0</v>
      </c>
      <c r="J19" s="444">
        <f t="shared" si="1"/>
        <v>0</v>
      </c>
      <c r="K19" s="441">
        <v>2</v>
      </c>
      <c r="L19" s="444">
        <f t="shared" si="2"/>
        <v>0.08</v>
      </c>
      <c r="M19" s="441">
        <v>8</v>
      </c>
      <c r="N19" s="444">
        <f t="shared" si="3"/>
        <v>0.32</v>
      </c>
      <c r="O19" s="441">
        <v>8</v>
      </c>
      <c r="P19" s="444">
        <f t="shared" si="4"/>
        <v>0.32</v>
      </c>
      <c r="Q19" s="441">
        <v>4</v>
      </c>
      <c r="R19" s="444">
        <f t="shared" si="5"/>
        <v>0.16</v>
      </c>
      <c r="S19" s="441">
        <v>2</v>
      </c>
      <c r="T19" s="444">
        <f t="shared" si="6"/>
        <v>0.08</v>
      </c>
      <c r="U19" s="441">
        <v>0</v>
      </c>
      <c r="V19" s="444">
        <f t="shared" si="7"/>
        <v>0</v>
      </c>
      <c r="W19" s="446">
        <v>25</v>
      </c>
    </row>
    <row r="20" spans="1:23" ht="13.5" thickBot="1">
      <c r="A20" s="107"/>
      <c r="B20" s="154" t="s">
        <v>262</v>
      </c>
      <c r="C20" s="443">
        <v>0</v>
      </c>
      <c r="D20" s="447">
        <f t="shared" si="8"/>
        <v>0</v>
      </c>
      <c r="E20" s="443">
        <v>0</v>
      </c>
      <c r="F20" s="447">
        <f t="shared" si="8"/>
        <v>0</v>
      </c>
      <c r="G20" s="443">
        <v>0</v>
      </c>
      <c r="H20" s="447">
        <f t="shared" si="0"/>
        <v>0</v>
      </c>
      <c r="I20" s="443">
        <v>0</v>
      </c>
      <c r="J20" s="447">
        <f t="shared" si="1"/>
        <v>0</v>
      </c>
      <c r="K20" s="443">
        <v>2</v>
      </c>
      <c r="L20" s="447">
        <f t="shared" si="2"/>
        <v>0.06666666666666667</v>
      </c>
      <c r="M20" s="443">
        <v>12</v>
      </c>
      <c r="N20" s="447">
        <f t="shared" si="3"/>
        <v>0.4</v>
      </c>
      <c r="O20" s="443">
        <v>10</v>
      </c>
      <c r="P20" s="447">
        <f t="shared" si="4"/>
        <v>0.3333333333333333</v>
      </c>
      <c r="Q20" s="443">
        <v>6</v>
      </c>
      <c r="R20" s="447">
        <f t="shared" si="5"/>
        <v>0.2</v>
      </c>
      <c r="S20" s="443">
        <v>0</v>
      </c>
      <c r="T20" s="447">
        <f t="shared" si="6"/>
        <v>0</v>
      </c>
      <c r="U20" s="443">
        <v>0</v>
      </c>
      <c r="V20" s="447">
        <f t="shared" si="7"/>
        <v>0</v>
      </c>
      <c r="W20" s="448">
        <v>30</v>
      </c>
    </row>
    <row r="21" spans="1:23" ht="13.5" thickBot="1">
      <c r="A21" s="107"/>
      <c r="B21" s="449" t="s">
        <v>5</v>
      </c>
      <c r="C21" s="409">
        <v>38</v>
      </c>
      <c r="D21" s="450">
        <f t="shared" si="8"/>
        <v>0.021939953810623556</v>
      </c>
      <c r="E21" s="424">
        <v>75</v>
      </c>
      <c r="F21" s="450">
        <f t="shared" si="8"/>
        <v>0.04330254041570439</v>
      </c>
      <c r="G21" s="424">
        <v>169</v>
      </c>
      <c r="H21" s="450">
        <f t="shared" si="0"/>
        <v>0.09757505773672055</v>
      </c>
      <c r="I21" s="424">
        <v>212</v>
      </c>
      <c r="J21" s="450">
        <f t="shared" si="1"/>
        <v>0.12240184757505773</v>
      </c>
      <c r="K21" s="424">
        <v>273</v>
      </c>
      <c r="L21" s="450">
        <f t="shared" si="2"/>
        <v>0.15762124711316397</v>
      </c>
      <c r="M21" s="424">
        <v>410</v>
      </c>
      <c r="N21" s="450">
        <f t="shared" si="3"/>
        <v>0.23672055427251731</v>
      </c>
      <c r="O21" s="424">
        <v>314</v>
      </c>
      <c r="P21" s="450">
        <f t="shared" si="4"/>
        <v>0.1812933025404157</v>
      </c>
      <c r="Q21" s="424">
        <v>164</v>
      </c>
      <c r="R21" s="450">
        <f t="shared" si="5"/>
        <v>0.09468822170900693</v>
      </c>
      <c r="S21" s="424">
        <v>64</v>
      </c>
      <c r="T21" s="450">
        <f t="shared" si="6"/>
        <v>0.03695150115473441</v>
      </c>
      <c r="U21" s="424">
        <v>13</v>
      </c>
      <c r="V21" s="450">
        <f t="shared" si="7"/>
        <v>0.007505773672055427</v>
      </c>
      <c r="W21" s="422">
        <v>1732</v>
      </c>
    </row>
    <row r="22" ht="12.75">
      <c r="A22" s="107"/>
    </row>
    <row r="23" spans="1:25" ht="12.75">
      <c r="A23" s="107"/>
      <c r="B23" s="47" t="s">
        <v>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.75">
      <c r="A24" s="108"/>
      <c r="B24" s="41" t="s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2:25" ht="12.75">
      <c r="B25" s="141" t="s">
        <v>184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2:25" ht="12.75">
      <c r="B26" s="13" t="s">
        <v>183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="41" customFormat="1" ht="12.75">
      <c r="B27" s="67"/>
    </row>
    <row r="28" spans="2:25" s="41" customFormat="1" ht="20.25">
      <c r="B28" s="16" t="s">
        <v>1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s="41" customFormat="1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ht="12.75">
      <c r="A30"/>
    </row>
  </sheetData>
  <sheetProtection/>
  <mergeCells count="13">
    <mergeCell ref="B4:B5"/>
    <mergeCell ref="C4:D4"/>
    <mergeCell ref="E4:F4"/>
    <mergeCell ref="G4:H4"/>
    <mergeCell ref="I4:J4"/>
    <mergeCell ref="B2:N2"/>
    <mergeCell ref="W4:W5"/>
    <mergeCell ref="K4:L4"/>
    <mergeCell ref="M4:N4"/>
    <mergeCell ref="O4:P4"/>
    <mergeCell ref="Q4:R4"/>
    <mergeCell ref="S4:T4"/>
    <mergeCell ref="U4:V4"/>
  </mergeCells>
  <hyperlinks>
    <hyperlink ref="B28" location="Contents!A1" display="Cont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G34"/>
  <sheetViews>
    <sheetView zoomScalePageLayoutView="0" workbookViewId="0" topLeftCell="A1">
      <selection activeCell="B29" sqref="B29:I33"/>
    </sheetView>
  </sheetViews>
  <sheetFormatPr defaultColWidth="9.140625" defaultRowHeight="12.75"/>
  <cols>
    <col min="1" max="1" width="3.8515625" style="0" customWidth="1"/>
    <col min="2" max="2" width="25.140625" style="0" customWidth="1"/>
    <col min="3" max="3" width="7.140625" style="0" customWidth="1"/>
    <col min="4" max="4" width="8.140625" style="0" customWidth="1"/>
    <col min="5" max="5" width="7.140625" style="0" customWidth="1"/>
    <col min="6" max="6" width="8.8515625" style="0" customWidth="1"/>
    <col min="7" max="7" width="12.28125" style="0" bestFit="1" customWidth="1"/>
  </cols>
  <sheetData>
    <row r="2" spans="2:7" ht="18">
      <c r="B2" s="563" t="s">
        <v>192</v>
      </c>
      <c r="C2" s="563"/>
      <c r="D2" s="563"/>
      <c r="E2" s="563"/>
      <c r="F2" s="563"/>
      <c r="G2" s="563"/>
    </row>
    <row r="4" ht="13.5" thickBot="1"/>
    <row r="5" spans="2:7" ht="15.75">
      <c r="B5" s="564" t="s">
        <v>36</v>
      </c>
      <c r="C5" s="566" t="s">
        <v>45</v>
      </c>
      <c r="D5" s="566"/>
      <c r="E5" s="566" t="s">
        <v>46</v>
      </c>
      <c r="F5" s="566"/>
      <c r="G5" s="567" t="s">
        <v>2</v>
      </c>
    </row>
    <row r="6" spans="2:7" ht="15.75">
      <c r="B6" s="565"/>
      <c r="C6" s="113" t="s">
        <v>126</v>
      </c>
      <c r="D6" s="113" t="s">
        <v>4</v>
      </c>
      <c r="E6" s="113" t="s">
        <v>126</v>
      </c>
      <c r="F6" s="113" t="s">
        <v>4</v>
      </c>
      <c r="G6" s="568"/>
    </row>
    <row r="7" spans="2:7" ht="12.75">
      <c r="B7" s="38" t="s">
        <v>142</v>
      </c>
      <c r="C7" s="20">
        <v>34</v>
      </c>
      <c r="D7" s="83">
        <v>0.7391304347826086</v>
      </c>
      <c r="E7" s="20">
        <v>12</v>
      </c>
      <c r="F7" s="83">
        <v>0.2608695652173913</v>
      </c>
      <c r="G7" s="39">
        <v>46</v>
      </c>
    </row>
    <row r="8" spans="2:7" ht="12.75">
      <c r="B8" s="38" t="s">
        <v>143</v>
      </c>
      <c r="C8" s="20">
        <v>392</v>
      </c>
      <c r="D8" s="83">
        <v>0.27298050139275765</v>
      </c>
      <c r="E8" s="20">
        <v>1044</v>
      </c>
      <c r="F8" s="83">
        <v>0.7270194986072424</v>
      </c>
      <c r="G8" s="39">
        <v>1436</v>
      </c>
    </row>
    <row r="9" spans="2:7" ht="12.75">
      <c r="B9" s="38" t="s">
        <v>185</v>
      </c>
      <c r="C9" s="20">
        <v>46</v>
      </c>
      <c r="D9" s="83">
        <v>0.19827586206896552</v>
      </c>
      <c r="E9" s="20">
        <v>186</v>
      </c>
      <c r="F9" s="83">
        <v>0.8017241379310345</v>
      </c>
      <c r="G9" s="39">
        <v>232</v>
      </c>
    </row>
    <row r="10" spans="2:7" ht="12.75">
      <c r="B10" s="38" t="s">
        <v>145</v>
      </c>
      <c r="C10" s="20">
        <v>165</v>
      </c>
      <c r="D10" s="83">
        <v>0.2542372881355932</v>
      </c>
      <c r="E10" s="20">
        <v>484</v>
      </c>
      <c r="F10" s="83">
        <v>0.7457627118644068</v>
      </c>
      <c r="G10" s="39">
        <v>649</v>
      </c>
    </row>
    <row r="11" spans="2:7" ht="12.75">
      <c r="B11" s="38" t="s">
        <v>186</v>
      </c>
      <c r="C11" s="20">
        <v>7</v>
      </c>
      <c r="D11" s="83">
        <v>0.28</v>
      </c>
      <c r="E11" s="20">
        <v>18</v>
      </c>
      <c r="F11" s="83">
        <v>0.72</v>
      </c>
      <c r="G11" s="39">
        <v>25</v>
      </c>
    </row>
    <row r="12" spans="2:7" ht="12.75">
      <c r="B12" s="38" t="s">
        <v>179</v>
      </c>
      <c r="C12" s="20">
        <v>186</v>
      </c>
      <c r="D12" s="83">
        <v>0.2874806800618238</v>
      </c>
      <c r="E12" s="20">
        <v>461</v>
      </c>
      <c r="F12" s="83">
        <v>0.7125193199381762</v>
      </c>
      <c r="G12" s="39">
        <v>647</v>
      </c>
    </row>
    <row r="13" spans="2:7" ht="12.75">
      <c r="B13" s="38" t="s">
        <v>146</v>
      </c>
      <c r="C13" s="20">
        <v>74</v>
      </c>
      <c r="D13" s="83">
        <v>0.37948717948717947</v>
      </c>
      <c r="E13" s="20">
        <v>121</v>
      </c>
      <c r="F13" s="83">
        <v>0.6205128205128205</v>
      </c>
      <c r="G13" s="39">
        <v>195</v>
      </c>
    </row>
    <row r="14" spans="2:7" ht="12.75">
      <c r="B14" s="38" t="s">
        <v>147</v>
      </c>
      <c r="C14" s="20">
        <v>51</v>
      </c>
      <c r="D14" s="83">
        <v>0.3469387755102041</v>
      </c>
      <c r="E14" s="20">
        <v>96</v>
      </c>
      <c r="F14" s="83">
        <v>0.6530612244897959</v>
      </c>
      <c r="G14" s="39">
        <v>147</v>
      </c>
    </row>
    <row r="15" spans="2:7" ht="12.75">
      <c r="B15" s="38" t="s">
        <v>180</v>
      </c>
      <c r="C15" s="20">
        <v>20</v>
      </c>
      <c r="D15" s="83">
        <v>0.22988505747126436</v>
      </c>
      <c r="E15" s="20">
        <v>67</v>
      </c>
      <c r="F15" s="83">
        <v>0.7701149425287356</v>
      </c>
      <c r="G15" s="39">
        <v>87</v>
      </c>
    </row>
    <row r="16" spans="2:7" ht="12.75">
      <c r="B16" s="38" t="s">
        <v>181</v>
      </c>
      <c r="C16" s="20">
        <v>93</v>
      </c>
      <c r="D16" s="83">
        <v>0.34444444444444444</v>
      </c>
      <c r="E16" s="20">
        <v>177</v>
      </c>
      <c r="F16" s="83">
        <v>0.6555555555555556</v>
      </c>
      <c r="G16" s="39">
        <v>270</v>
      </c>
    </row>
    <row r="17" spans="2:7" ht="12.75">
      <c r="B17" s="38" t="s">
        <v>182</v>
      </c>
      <c r="C17" s="20">
        <v>30</v>
      </c>
      <c r="D17" s="83">
        <v>0.3157894736842105</v>
      </c>
      <c r="E17" s="20">
        <v>65</v>
      </c>
      <c r="F17" s="83">
        <v>0.6842105263157895</v>
      </c>
      <c r="G17" s="39">
        <v>95</v>
      </c>
    </row>
    <row r="18" spans="2:7" ht="12.75">
      <c r="B18" s="38" t="s">
        <v>159</v>
      </c>
      <c r="C18" s="20">
        <v>533</v>
      </c>
      <c r="D18" s="83">
        <v>0.3640710382513661</v>
      </c>
      <c r="E18" s="20">
        <v>931</v>
      </c>
      <c r="F18" s="83">
        <v>0.6359289617486339</v>
      </c>
      <c r="G18" s="39">
        <v>1464</v>
      </c>
    </row>
    <row r="19" spans="2:7" ht="12.75">
      <c r="B19" s="38" t="s">
        <v>187</v>
      </c>
      <c r="C19" s="20">
        <v>191</v>
      </c>
      <c r="D19" s="83">
        <v>0.5684523809523809</v>
      </c>
      <c r="E19" s="20">
        <v>145</v>
      </c>
      <c r="F19" s="83">
        <v>0.43154761904761907</v>
      </c>
      <c r="G19" s="39">
        <v>336</v>
      </c>
    </row>
    <row r="20" spans="2:7" ht="12.75">
      <c r="B20" s="56" t="s">
        <v>188</v>
      </c>
      <c r="C20" s="154">
        <v>97</v>
      </c>
      <c r="D20" s="83">
        <v>0.46411483253588515</v>
      </c>
      <c r="E20" s="154">
        <v>112</v>
      </c>
      <c r="F20" s="83">
        <v>0.5358851674641149</v>
      </c>
      <c r="G20" s="39">
        <v>209</v>
      </c>
    </row>
    <row r="21" spans="2:7" ht="12.75">
      <c r="B21" s="38" t="s">
        <v>189</v>
      </c>
      <c r="C21" s="20">
        <v>32</v>
      </c>
      <c r="D21" s="83">
        <v>0.8</v>
      </c>
      <c r="E21" s="20">
        <v>8</v>
      </c>
      <c r="F21" s="83">
        <v>0.2</v>
      </c>
      <c r="G21" s="39">
        <v>40</v>
      </c>
    </row>
    <row r="22" spans="2:7" ht="12.75">
      <c r="B22" s="38" t="s">
        <v>190</v>
      </c>
      <c r="C22" s="20">
        <v>16</v>
      </c>
      <c r="D22" s="83">
        <v>0.8888888888888888</v>
      </c>
      <c r="E22" s="20">
        <v>2</v>
      </c>
      <c r="F22" s="83">
        <v>0.1111111111111111</v>
      </c>
      <c r="G22" s="39">
        <v>18</v>
      </c>
    </row>
    <row r="23" spans="2:7" ht="12.75">
      <c r="B23" s="38" t="s">
        <v>151</v>
      </c>
      <c r="C23" s="20">
        <v>126</v>
      </c>
      <c r="D23" s="83">
        <v>0.46153846153846156</v>
      </c>
      <c r="E23" s="20">
        <v>147</v>
      </c>
      <c r="F23" s="83">
        <v>0.5384615384615384</v>
      </c>
      <c r="G23" s="39">
        <v>273</v>
      </c>
    </row>
    <row r="24" spans="2:7" ht="12.75">
      <c r="B24" s="38" t="s">
        <v>152</v>
      </c>
      <c r="C24" s="20">
        <v>73</v>
      </c>
      <c r="D24" s="83">
        <v>0.5447761194029851</v>
      </c>
      <c r="E24" s="20">
        <v>61</v>
      </c>
      <c r="F24" s="83">
        <v>0.4552238805970149</v>
      </c>
      <c r="G24" s="39">
        <v>134</v>
      </c>
    </row>
    <row r="25" spans="2:7" ht="12.75">
      <c r="B25" s="38" t="s">
        <v>149</v>
      </c>
      <c r="C25" s="20">
        <v>25</v>
      </c>
      <c r="D25" s="83">
        <v>0.46296296296296297</v>
      </c>
      <c r="E25" s="20">
        <v>29</v>
      </c>
      <c r="F25" s="83">
        <v>0.5370370370370371</v>
      </c>
      <c r="G25" s="39">
        <v>54</v>
      </c>
    </row>
    <row r="26" spans="2:7" ht="13.5" thickBot="1">
      <c r="B26" s="56" t="s">
        <v>160</v>
      </c>
      <c r="C26" s="154">
        <v>6</v>
      </c>
      <c r="D26" s="163">
        <v>0.6</v>
      </c>
      <c r="E26" s="154">
        <v>4</v>
      </c>
      <c r="F26" s="163">
        <v>0.4</v>
      </c>
      <c r="G26" s="156">
        <v>10</v>
      </c>
    </row>
    <row r="27" spans="2:7" ht="13.5" thickBot="1">
      <c r="B27" s="157" t="s">
        <v>5</v>
      </c>
      <c r="C27" s="158">
        <v>2197</v>
      </c>
      <c r="D27" s="164">
        <v>0.3450604680383226</v>
      </c>
      <c r="E27" s="158">
        <v>4170</v>
      </c>
      <c r="F27" s="164">
        <v>0.6549395319616774</v>
      </c>
      <c r="G27" s="160">
        <v>6367</v>
      </c>
    </row>
    <row r="28" ht="12.75">
      <c r="B28" s="6" t="s">
        <v>6</v>
      </c>
    </row>
    <row r="29" ht="12.75">
      <c r="B29" t="s">
        <v>58</v>
      </c>
    </row>
    <row r="30" ht="12.75">
      <c r="B30" t="s">
        <v>97</v>
      </c>
    </row>
    <row r="31" ht="12.75">
      <c r="B31" s="13" t="s">
        <v>176</v>
      </c>
    </row>
    <row r="32" ht="12.75">
      <c r="B32" t="s">
        <v>238</v>
      </c>
    </row>
    <row r="34" ht="20.25">
      <c r="B34" s="7" t="s">
        <v>1</v>
      </c>
    </row>
  </sheetData>
  <sheetProtection/>
  <mergeCells count="5">
    <mergeCell ref="B2:G2"/>
    <mergeCell ref="B5:B6"/>
    <mergeCell ref="C5:D5"/>
    <mergeCell ref="E5:F5"/>
    <mergeCell ref="G5:G6"/>
  </mergeCells>
  <hyperlinks>
    <hyperlink ref="B34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4B59C1"/>
  </sheetPr>
  <dimension ref="B2:M12"/>
  <sheetViews>
    <sheetView zoomScalePageLayoutView="0" workbookViewId="0" topLeftCell="A1">
      <selection activeCell="B10" sqref="B10:I10"/>
    </sheetView>
  </sheetViews>
  <sheetFormatPr defaultColWidth="9.140625" defaultRowHeight="12.75"/>
  <cols>
    <col min="2" max="2" width="30.7109375" style="0" customWidth="1"/>
    <col min="4" max="4" width="21.28125" style="0" customWidth="1"/>
    <col min="5" max="6" width="7.28125" style="0" bestFit="1" customWidth="1"/>
    <col min="7" max="8" width="10.7109375" style="0" customWidth="1"/>
    <col min="9" max="9" width="20.28125" style="0" customWidth="1"/>
  </cols>
  <sheetData>
    <row r="2" spans="2:13" ht="18.75">
      <c r="B2" s="666" t="s">
        <v>208</v>
      </c>
      <c r="C2" s="666"/>
      <c r="D2" s="666"/>
      <c r="E2" s="666"/>
      <c r="F2" s="666"/>
      <c r="G2" s="666"/>
      <c r="H2" s="666"/>
      <c r="K2" s="15"/>
      <c r="L2" s="15"/>
      <c r="M2" s="15"/>
    </row>
    <row r="4" ht="13.5" thickBot="1"/>
    <row r="5" spans="2:7" ht="21" customHeight="1">
      <c r="B5" s="663" t="s">
        <v>59</v>
      </c>
      <c r="C5" s="659" t="s">
        <v>45</v>
      </c>
      <c r="D5" s="660"/>
      <c r="E5" s="660" t="s">
        <v>46</v>
      </c>
      <c r="F5" s="660"/>
      <c r="G5" s="661" t="s">
        <v>19</v>
      </c>
    </row>
    <row r="6" spans="2:7" ht="20.25" customHeight="1" thickBot="1">
      <c r="B6" s="664"/>
      <c r="C6" s="482" t="s">
        <v>126</v>
      </c>
      <c r="D6" s="483" t="s">
        <v>4</v>
      </c>
      <c r="E6" s="483" t="s">
        <v>126</v>
      </c>
      <c r="F6" s="483" t="s">
        <v>4</v>
      </c>
      <c r="G6" s="662"/>
    </row>
    <row r="7" spans="2:7" ht="19.5" customHeight="1" thickBot="1">
      <c r="B7" s="665"/>
      <c r="C7" s="466">
        <v>16</v>
      </c>
      <c r="D7" s="467">
        <f>1*C7/$G7</f>
        <v>0.6666666666666666</v>
      </c>
      <c r="E7" s="468">
        <v>8</v>
      </c>
      <c r="F7" s="467">
        <f>1*E7/$G7</f>
        <v>0.3333333333333333</v>
      </c>
      <c r="G7" s="469">
        <v>24</v>
      </c>
    </row>
    <row r="8" spans="4:8" ht="12.75">
      <c r="D8" s="65"/>
      <c r="E8" s="25"/>
      <c r="F8" s="28"/>
      <c r="G8" s="25"/>
      <c r="H8" s="28"/>
    </row>
    <row r="9" ht="12.75">
      <c r="B9" s="11" t="s">
        <v>6</v>
      </c>
    </row>
    <row r="10" ht="12.75">
      <c r="B10" s="13" t="s">
        <v>240</v>
      </c>
    </row>
    <row r="12" ht="20.25">
      <c r="B12" s="16" t="s">
        <v>1</v>
      </c>
    </row>
  </sheetData>
  <sheetProtection/>
  <mergeCells count="5">
    <mergeCell ref="C5:D5"/>
    <mergeCell ref="E5:F5"/>
    <mergeCell ref="G5:G6"/>
    <mergeCell ref="B5:B7"/>
    <mergeCell ref="B2:H2"/>
  </mergeCells>
  <hyperlinks>
    <hyperlink ref="B12" location="Contents!A1" display="Contents"/>
  </hyperlinks>
  <printOptions/>
  <pageMargins left="0.75" right="0.75" top="0.23" bottom="0.22" header="0.17" footer="0.2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4B59C1"/>
  </sheetPr>
  <dimension ref="B2:Q12"/>
  <sheetViews>
    <sheetView zoomScalePageLayoutView="0" workbookViewId="0" topLeftCell="A1">
      <selection activeCell="G38" sqref="G38"/>
    </sheetView>
  </sheetViews>
  <sheetFormatPr defaultColWidth="9.140625" defaultRowHeight="12.75"/>
  <cols>
    <col min="2" max="2" width="20.7109375" style="0" customWidth="1"/>
    <col min="4" max="4" width="25.140625" style="0" customWidth="1"/>
    <col min="5" max="5" width="10.57421875" style="0" customWidth="1"/>
    <col min="6" max="8" width="10.7109375" style="0" customWidth="1"/>
    <col min="9" max="10" width="14.140625" style="0" bestFit="1" customWidth="1"/>
    <col min="11" max="11" width="16.00390625" style="0" customWidth="1"/>
    <col min="12" max="12" width="10.7109375" style="0" customWidth="1"/>
    <col min="13" max="13" width="13.7109375" style="0" customWidth="1"/>
  </cols>
  <sheetData>
    <row r="2" spans="2:17" ht="18.75">
      <c r="B2" s="666" t="s">
        <v>209</v>
      </c>
      <c r="C2" s="666"/>
      <c r="D2" s="666"/>
      <c r="E2" s="666"/>
      <c r="F2" s="666"/>
      <c r="G2" s="666"/>
      <c r="H2" s="666"/>
      <c r="I2" s="666"/>
      <c r="L2" s="15"/>
      <c r="M2" s="15"/>
      <c r="N2" s="15"/>
      <c r="O2" s="15"/>
      <c r="P2" s="15"/>
      <c r="Q2" s="15"/>
    </row>
    <row r="4" ht="13.5" thickBot="1"/>
    <row r="5" spans="2:11" ht="21.75" customHeight="1">
      <c r="B5" s="663" t="s">
        <v>59</v>
      </c>
      <c r="C5" s="668" t="s">
        <v>8</v>
      </c>
      <c r="D5" s="669"/>
      <c r="E5" s="669" t="s">
        <v>9</v>
      </c>
      <c r="F5" s="669"/>
      <c r="G5" s="669" t="s">
        <v>16</v>
      </c>
      <c r="H5" s="669"/>
      <c r="I5" s="661" t="s">
        <v>5</v>
      </c>
      <c r="J5" s="27"/>
      <c r="K5" s="29"/>
    </row>
    <row r="6" spans="2:11" ht="17.25" customHeight="1">
      <c r="B6" s="664"/>
      <c r="C6" s="484" t="s">
        <v>126</v>
      </c>
      <c r="D6" s="481" t="s">
        <v>4</v>
      </c>
      <c r="E6" s="481" t="s">
        <v>126</v>
      </c>
      <c r="F6" s="481" t="s">
        <v>4</v>
      </c>
      <c r="G6" s="481" t="s">
        <v>126</v>
      </c>
      <c r="H6" s="481" t="s">
        <v>4</v>
      </c>
      <c r="I6" s="667"/>
      <c r="J6" s="27"/>
      <c r="K6" s="29"/>
    </row>
    <row r="7" spans="2:11" ht="15" customHeight="1" thickBot="1">
      <c r="B7" s="665"/>
      <c r="C7" s="485">
        <v>10</v>
      </c>
      <c r="D7" s="462">
        <f>1*C7/$I7</f>
        <v>0.4166666666666667</v>
      </c>
      <c r="E7" s="463">
        <v>11</v>
      </c>
      <c r="F7" s="462">
        <f>1*E7/$I7</f>
        <v>0.4583333333333333</v>
      </c>
      <c r="G7" s="463">
        <v>3</v>
      </c>
      <c r="H7" s="462">
        <f>1*G7/$I7</f>
        <v>0.125</v>
      </c>
      <c r="I7" s="465">
        <v>24</v>
      </c>
      <c r="J7" s="28"/>
      <c r="K7" s="24"/>
    </row>
    <row r="8" spans="2:4" s="57" customFormat="1" ht="13.5" customHeight="1">
      <c r="B8" s="479"/>
      <c r="D8" s="9"/>
    </row>
    <row r="9" ht="12.75">
      <c r="B9" s="11" t="s">
        <v>6</v>
      </c>
    </row>
    <row r="10" ht="12.75">
      <c r="B10" s="13" t="s">
        <v>240</v>
      </c>
    </row>
    <row r="12" ht="20.25">
      <c r="B12" s="16" t="s">
        <v>1</v>
      </c>
    </row>
  </sheetData>
  <sheetProtection/>
  <mergeCells count="6">
    <mergeCell ref="I5:I6"/>
    <mergeCell ref="C5:D5"/>
    <mergeCell ref="E5:F5"/>
    <mergeCell ref="G5:H5"/>
    <mergeCell ref="B5:B7"/>
    <mergeCell ref="B2:I2"/>
  </mergeCells>
  <hyperlinks>
    <hyperlink ref="B12" location="Contents!A1" display="Contents"/>
  </hyperlinks>
  <printOptions/>
  <pageMargins left="0.17" right="0.21" top="0.17" bottom="0.5" header="0.18" footer="0.5"/>
  <pageSetup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4B59C1"/>
  </sheetPr>
  <dimension ref="B2:N13"/>
  <sheetViews>
    <sheetView zoomScalePageLayoutView="0" workbookViewId="0" topLeftCell="A1">
      <selection activeCell="B3" sqref="B3:I8"/>
    </sheetView>
  </sheetViews>
  <sheetFormatPr defaultColWidth="9.140625" defaultRowHeight="12.75"/>
  <cols>
    <col min="2" max="2" width="11.140625" style="0" bestFit="1" customWidth="1"/>
    <col min="3" max="3" width="34.140625" style="0" customWidth="1"/>
    <col min="4" max="4" width="12.00390625" style="0" customWidth="1"/>
    <col min="5" max="5" width="21.421875" style="0" bestFit="1" customWidth="1"/>
    <col min="6" max="8" width="11.7109375" style="0" customWidth="1"/>
    <col min="9" max="9" width="14.140625" style="0" bestFit="1" customWidth="1"/>
    <col min="10" max="10" width="17.7109375" style="0" customWidth="1"/>
  </cols>
  <sheetData>
    <row r="2" spans="2:14" ht="18.75">
      <c r="B2" s="666" t="s">
        <v>210</v>
      </c>
      <c r="C2" s="666"/>
      <c r="D2" s="666"/>
      <c r="E2" s="666"/>
      <c r="F2" s="666"/>
      <c r="G2" s="666"/>
      <c r="H2" s="666"/>
      <c r="I2" s="666"/>
      <c r="K2" s="15"/>
      <c r="L2" s="15"/>
      <c r="M2" s="15"/>
      <c r="N2" s="15"/>
    </row>
    <row r="3" ht="12.75">
      <c r="C3" s="21"/>
    </row>
    <row r="4" ht="13.5" thickBot="1"/>
    <row r="5" spans="2:9" ht="15.75" customHeight="1">
      <c r="B5" s="670" t="s">
        <v>59</v>
      </c>
      <c r="C5" s="674" t="s">
        <v>13</v>
      </c>
      <c r="D5" s="675"/>
      <c r="E5" s="674" t="s">
        <v>14</v>
      </c>
      <c r="F5" s="675"/>
      <c r="G5" s="678" t="s">
        <v>39</v>
      </c>
      <c r="H5" s="675"/>
      <c r="I5" s="661" t="s">
        <v>5</v>
      </c>
    </row>
    <row r="6" spans="2:9" ht="15.75" customHeight="1">
      <c r="B6" s="671"/>
      <c r="C6" s="676"/>
      <c r="D6" s="677"/>
      <c r="E6" s="676"/>
      <c r="F6" s="677"/>
      <c r="G6" s="679"/>
      <c r="H6" s="677"/>
      <c r="I6" s="667"/>
    </row>
    <row r="7" spans="2:9" ht="15.75">
      <c r="B7" s="672"/>
      <c r="C7" s="480" t="s">
        <v>126</v>
      </c>
      <c r="D7" s="481" t="s">
        <v>4</v>
      </c>
      <c r="E7" s="481" t="s">
        <v>126</v>
      </c>
      <c r="F7" s="481" t="s">
        <v>4</v>
      </c>
      <c r="G7" s="481" t="s">
        <v>126</v>
      </c>
      <c r="H7" s="481" t="s">
        <v>4</v>
      </c>
      <c r="I7" s="667"/>
    </row>
    <row r="8" spans="2:9" ht="15" customHeight="1" thickBot="1">
      <c r="B8" s="673"/>
      <c r="C8" s="461">
        <v>2</v>
      </c>
      <c r="D8" s="462">
        <f>1*C8/$I8</f>
        <v>0.08333333333333333</v>
      </c>
      <c r="E8" s="463">
        <v>20</v>
      </c>
      <c r="F8" s="462">
        <f>1*E8/$I8</f>
        <v>0.8333333333333334</v>
      </c>
      <c r="G8" s="463">
        <v>2</v>
      </c>
      <c r="H8" s="462">
        <f>1*G8/$I8</f>
        <v>0.08333333333333333</v>
      </c>
      <c r="I8" s="464">
        <v>24</v>
      </c>
    </row>
    <row r="9" s="26" customFormat="1" ht="12.75">
      <c r="C9" s="186"/>
    </row>
    <row r="10" ht="12.75">
      <c r="B10" s="11" t="s">
        <v>6</v>
      </c>
    </row>
    <row r="11" ht="12.75">
      <c r="B11" s="13" t="s">
        <v>240</v>
      </c>
    </row>
    <row r="13" ht="20.25">
      <c r="B13" s="16" t="s">
        <v>1</v>
      </c>
    </row>
  </sheetData>
  <sheetProtection/>
  <mergeCells count="6">
    <mergeCell ref="B5:B8"/>
    <mergeCell ref="C5:D6"/>
    <mergeCell ref="E5:F6"/>
    <mergeCell ref="G5:H6"/>
    <mergeCell ref="B2:I2"/>
    <mergeCell ref="I5:I7"/>
  </mergeCells>
  <hyperlinks>
    <hyperlink ref="B13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4B59C1"/>
  </sheetPr>
  <dimension ref="B2:M11"/>
  <sheetViews>
    <sheetView zoomScalePageLayoutView="0" workbookViewId="0" topLeftCell="A1">
      <selection activeCell="B3" sqref="B3:K6"/>
    </sheetView>
  </sheetViews>
  <sheetFormatPr defaultColWidth="9.140625" defaultRowHeight="12.75"/>
  <cols>
    <col min="2" max="2" width="14.28125" style="0" customWidth="1"/>
    <col min="4" max="4" width="23.28125" style="0" customWidth="1"/>
    <col min="5" max="5" width="7.28125" style="0" bestFit="1" customWidth="1"/>
    <col min="6" max="6" width="12.28125" style="0" customWidth="1"/>
    <col min="7" max="7" width="7.28125" style="0" bestFit="1" customWidth="1"/>
    <col min="8" max="8" width="11.421875" style="0" customWidth="1"/>
    <col min="9" max="9" width="8.57421875" style="0" bestFit="1" customWidth="1"/>
    <col min="10" max="12" width="8.57421875" style="0" customWidth="1"/>
    <col min="13" max="13" width="10.57421875" style="0" bestFit="1" customWidth="1"/>
    <col min="14" max="14" width="6.28125" style="0" bestFit="1" customWidth="1"/>
    <col min="15" max="15" width="8.00390625" style="0" bestFit="1" customWidth="1"/>
  </cols>
  <sheetData>
    <row r="2" spans="2:13" ht="18.75">
      <c r="B2" s="666" t="s">
        <v>211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</row>
    <row r="3" ht="13.5" thickBot="1">
      <c r="D3" s="21"/>
    </row>
    <row r="4" spans="2:11" ht="52.5" customHeight="1">
      <c r="B4" s="680" t="s">
        <v>59</v>
      </c>
      <c r="C4" s="681" t="s">
        <v>64</v>
      </c>
      <c r="D4" s="682"/>
      <c r="E4" s="683" t="s">
        <v>65</v>
      </c>
      <c r="F4" s="682"/>
      <c r="G4" s="683" t="s">
        <v>67</v>
      </c>
      <c r="H4" s="684"/>
      <c r="I4" s="687" t="s">
        <v>66</v>
      </c>
      <c r="J4" s="684"/>
      <c r="K4" s="685" t="s">
        <v>5</v>
      </c>
    </row>
    <row r="5" spans="2:11" ht="15.75">
      <c r="B5" s="672"/>
      <c r="C5" s="477" t="s">
        <v>126</v>
      </c>
      <c r="D5" s="478" t="s">
        <v>4</v>
      </c>
      <c r="E5" s="478" t="s">
        <v>126</v>
      </c>
      <c r="F5" s="478" t="s">
        <v>4</v>
      </c>
      <c r="G5" s="478" t="s">
        <v>126</v>
      </c>
      <c r="H5" s="478" t="s">
        <v>4</v>
      </c>
      <c r="I5" s="478" t="s">
        <v>126</v>
      </c>
      <c r="J5" s="478" t="s">
        <v>4</v>
      </c>
      <c r="K5" s="686"/>
    </row>
    <row r="6" spans="2:11" ht="13.5" customHeight="1" thickBot="1">
      <c r="B6" s="673"/>
      <c r="C6" s="470">
        <v>9</v>
      </c>
      <c r="D6" s="471">
        <f>1*C6/$K6</f>
        <v>0.375</v>
      </c>
      <c r="E6" s="472">
        <v>5</v>
      </c>
      <c r="F6" s="471">
        <f>1*E6/$K6</f>
        <v>0.20833333333333334</v>
      </c>
      <c r="G6" s="472">
        <v>9</v>
      </c>
      <c r="H6" s="471">
        <f>1*G6/$K6</f>
        <v>0.375</v>
      </c>
      <c r="I6" s="473">
        <v>1</v>
      </c>
      <c r="J6" s="471">
        <f>1*I6/$K6</f>
        <v>0.041666666666666664</v>
      </c>
      <c r="K6" s="474">
        <v>24</v>
      </c>
    </row>
    <row r="7" s="26" customFormat="1" ht="15" customHeight="1">
      <c r="B7" s="479"/>
    </row>
    <row r="8" s="26" customFormat="1" ht="15" customHeight="1">
      <c r="B8" s="11" t="s">
        <v>6</v>
      </c>
    </row>
    <row r="9" s="26" customFormat="1" ht="15" customHeight="1">
      <c r="B9" s="13" t="s">
        <v>240</v>
      </c>
    </row>
    <row r="11" ht="20.25">
      <c r="B11" s="16" t="s">
        <v>1</v>
      </c>
    </row>
  </sheetData>
  <sheetProtection/>
  <mergeCells count="7">
    <mergeCell ref="B2:M2"/>
    <mergeCell ref="B4:B6"/>
    <mergeCell ref="C4:D4"/>
    <mergeCell ref="E4:F4"/>
    <mergeCell ref="G4:H4"/>
    <mergeCell ref="K4:K5"/>
    <mergeCell ref="I4:J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4B59C1"/>
  </sheetPr>
  <dimension ref="B2:AE12"/>
  <sheetViews>
    <sheetView zoomScalePageLayoutView="0" workbookViewId="0" topLeftCell="A1">
      <selection activeCell="C4" sqref="C4:Q7"/>
    </sheetView>
  </sheetViews>
  <sheetFormatPr defaultColWidth="9.140625" defaultRowHeight="12.75"/>
  <cols>
    <col min="2" max="2" width="18.57421875" style="0" customWidth="1"/>
    <col min="3" max="3" width="11.140625" style="0" bestFit="1" customWidth="1"/>
    <col min="4" max="4" width="23.57421875" style="0" customWidth="1"/>
    <col min="5" max="5" width="8.28125" style="0" bestFit="1" customWidth="1"/>
    <col min="6" max="6" width="7.28125" style="0" bestFit="1" customWidth="1"/>
    <col min="7" max="7" width="6.28125" style="0" bestFit="1" customWidth="1"/>
    <col min="8" max="8" width="9.140625" style="0" customWidth="1"/>
    <col min="9" max="9" width="7.28125" style="0" bestFit="1" customWidth="1"/>
    <col min="10" max="10" width="9.28125" style="0" customWidth="1"/>
    <col min="11" max="11" width="9.00390625" style="0" bestFit="1" customWidth="1"/>
    <col min="12" max="12" width="19.28125" style="0" customWidth="1"/>
    <col min="13" max="13" width="10.140625" style="0" customWidth="1"/>
    <col min="14" max="14" width="17.7109375" style="0" customWidth="1"/>
    <col min="15" max="15" width="18.00390625" style="0" bestFit="1" customWidth="1"/>
    <col min="16" max="16" width="7.28125" style="0" bestFit="1" customWidth="1"/>
    <col min="17" max="17" width="20.8515625" style="0" customWidth="1"/>
    <col min="18" max="18" width="14.140625" style="0" bestFit="1" customWidth="1"/>
  </cols>
  <sheetData>
    <row r="2" spans="2:15" ht="18.75">
      <c r="B2" s="666" t="s">
        <v>212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</row>
    <row r="3" ht="13.5" thickBot="1"/>
    <row r="4" spans="2:17" ht="15.75" customHeight="1">
      <c r="B4" s="680" t="s">
        <v>59</v>
      </c>
      <c r="C4" s="670" t="s">
        <v>68</v>
      </c>
      <c r="D4" s="690"/>
      <c r="E4" s="693" t="s">
        <v>69</v>
      </c>
      <c r="F4" s="690"/>
      <c r="G4" s="693" t="s">
        <v>72</v>
      </c>
      <c r="H4" s="690"/>
      <c r="I4" s="693" t="s">
        <v>73</v>
      </c>
      <c r="J4" s="690"/>
      <c r="K4" s="693" t="s">
        <v>75</v>
      </c>
      <c r="L4" s="690"/>
      <c r="M4" s="693" t="s">
        <v>78</v>
      </c>
      <c r="N4" s="690"/>
      <c r="O4" s="693" t="s">
        <v>67</v>
      </c>
      <c r="P4" s="690"/>
      <c r="Q4" s="688" t="s">
        <v>5</v>
      </c>
    </row>
    <row r="5" spans="2:17" ht="12.75" customHeight="1">
      <c r="B5" s="672"/>
      <c r="C5" s="691"/>
      <c r="D5" s="692"/>
      <c r="E5" s="694"/>
      <c r="F5" s="692"/>
      <c r="G5" s="694"/>
      <c r="H5" s="692"/>
      <c r="I5" s="694"/>
      <c r="J5" s="692"/>
      <c r="K5" s="694"/>
      <c r="L5" s="692"/>
      <c r="M5" s="694"/>
      <c r="N5" s="692"/>
      <c r="O5" s="694"/>
      <c r="P5" s="692"/>
      <c r="Q5" s="689"/>
    </row>
    <row r="6" spans="2:17" ht="15.75">
      <c r="B6" s="672"/>
      <c r="C6" s="459" t="s">
        <v>126</v>
      </c>
      <c r="D6" s="458" t="s">
        <v>4</v>
      </c>
      <c r="E6" s="458" t="s">
        <v>126</v>
      </c>
      <c r="F6" s="458" t="s">
        <v>4</v>
      </c>
      <c r="G6" s="458" t="s">
        <v>126</v>
      </c>
      <c r="H6" s="458" t="s">
        <v>4</v>
      </c>
      <c r="I6" s="458" t="s">
        <v>126</v>
      </c>
      <c r="J6" s="458" t="s">
        <v>4</v>
      </c>
      <c r="K6" s="458" t="s">
        <v>126</v>
      </c>
      <c r="L6" s="458" t="s">
        <v>4</v>
      </c>
      <c r="M6" s="458" t="s">
        <v>126</v>
      </c>
      <c r="N6" s="458" t="s">
        <v>4</v>
      </c>
      <c r="O6" s="458" t="s">
        <v>126</v>
      </c>
      <c r="P6" s="458" t="s">
        <v>4</v>
      </c>
      <c r="Q6" s="689"/>
    </row>
    <row r="7" spans="2:31" s="26" customFormat="1" ht="15" customHeight="1" thickBot="1">
      <c r="B7" s="673"/>
      <c r="C7" s="109">
        <v>2</v>
      </c>
      <c r="D7" s="169">
        <f>1*C7/$Q7</f>
        <v>0.08333333333333333</v>
      </c>
      <c r="E7" s="110">
        <v>1</v>
      </c>
      <c r="F7" s="169">
        <f>1*E7/$Q7</f>
        <v>0.041666666666666664</v>
      </c>
      <c r="G7" s="110">
        <v>7</v>
      </c>
      <c r="H7" s="169">
        <f>1*G7/$Q7</f>
        <v>0.2916666666666667</v>
      </c>
      <c r="I7" s="110">
        <v>1</v>
      </c>
      <c r="J7" s="169">
        <f>1*I7/$Q7</f>
        <v>0.041666666666666664</v>
      </c>
      <c r="K7" s="110">
        <v>3</v>
      </c>
      <c r="L7" s="169">
        <f>1*K7/$Q7</f>
        <v>0.125</v>
      </c>
      <c r="M7" s="110">
        <v>1</v>
      </c>
      <c r="N7" s="169">
        <f>1*M7/$Q7</f>
        <v>0.041666666666666664</v>
      </c>
      <c r="O7" s="110">
        <v>9</v>
      </c>
      <c r="P7" s="169">
        <f>1*O7/$Q7</f>
        <v>0.375</v>
      </c>
      <c r="Q7" s="111">
        <v>24</v>
      </c>
      <c r="Y7" s="59"/>
      <c r="AA7" s="59"/>
      <c r="AC7" s="59"/>
      <c r="AE7" s="59"/>
    </row>
    <row r="8" spans="4:17" s="26" customFormat="1" ht="15" customHeight="1"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 s="11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59"/>
      <c r="O9" s="26"/>
      <c r="P9" s="59"/>
      <c r="Q9" s="26"/>
    </row>
    <row r="10" spans="2:13" ht="12.75">
      <c r="B10" s="13" t="s">
        <v>240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2" ht="20.25">
      <c r="B12" s="16" t="s">
        <v>1</v>
      </c>
    </row>
  </sheetData>
  <sheetProtection/>
  <mergeCells count="10">
    <mergeCell ref="B2:O2"/>
    <mergeCell ref="Q4:Q6"/>
    <mergeCell ref="C4:D5"/>
    <mergeCell ref="E4:F5"/>
    <mergeCell ref="B4:B7"/>
    <mergeCell ref="G4:H5"/>
    <mergeCell ref="I4:J5"/>
    <mergeCell ref="K4:L5"/>
    <mergeCell ref="M4:N5"/>
    <mergeCell ref="O4:P5"/>
  </mergeCells>
  <hyperlinks>
    <hyperlink ref="B12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4B59C1"/>
  </sheetPr>
  <dimension ref="B2:U11"/>
  <sheetViews>
    <sheetView zoomScalePageLayoutView="0" workbookViewId="0" topLeftCell="A1">
      <selection activeCell="B4" sqref="B4:Q6"/>
    </sheetView>
  </sheetViews>
  <sheetFormatPr defaultColWidth="22.140625" defaultRowHeight="12.75"/>
  <cols>
    <col min="1" max="1" width="6.28125" style="0" customWidth="1"/>
    <col min="2" max="3" width="22.140625" style="0" customWidth="1"/>
    <col min="4" max="4" width="16.28125" style="0" customWidth="1"/>
    <col min="5" max="5" width="7.57421875" style="0" customWidth="1"/>
    <col min="6" max="6" width="15.8515625" style="0" customWidth="1"/>
  </cols>
  <sheetData>
    <row r="2" spans="2:18" ht="18.75">
      <c r="B2" s="666" t="s">
        <v>213</v>
      </c>
      <c r="C2" s="666"/>
      <c r="D2" s="666"/>
      <c r="E2" s="666"/>
      <c r="F2" s="66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ht="13.5" thickBot="1"/>
    <row r="4" spans="2:17" ht="15.75">
      <c r="B4" s="680" t="s">
        <v>59</v>
      </c>
      <c r="C4" s="695" t="s">
        <v>51</v>
      </c>
      <c r="D4" s="695"/>
      <c r="E4" s="695" t="s">
        <v>52</v>
      </c>
      <c r="F4" s="695"/>
      <c r="G4" s="695" t="s">
        <v>53</v>
      </c>
      <c r="H4" s="695"/>
      <c r="I4" s="695" t="s">
        <v>54</v>
      </c>
      <c r="J4" s="695"/>
      <c r="K4" s="695" t="s">
        <v>55</v>
      </c>
      <c r="L4" s="695"/>
      <c r="M4" s="695" t="s">
        <v>56</v>
      </c>
      <c r="N4" s="695"/>
      <c r="O4" s="698" t="s">
        <v>93</v>
      </c>
      <c r="P4" s="699"/>
      <c r="Q4" s="696" t="s">
        <v>5</v>
      </c>
    </row>
    <row r="5" spans="2:17" ht="15.75">
      <c r="B5" s="672"/>
      <c r="C5" s="475" t="s">
        <v>126</v>
      </c>
      <c r="D5" s="475" t="s">
        <v>4</v>
      </c>
      <c r="E5" s="475" t="s">
        <v>126</v>
      </c>
      <c r="F5" s="475" t="s">
        <v>4</v>
      </c>
      <c r="G5" s="475" t="s">
        <v>126</v>
      </c>
      <c r="H5" s="475" t="s">
        <v>4</v>
      </c>
      <c r="I5" s="475" t="s">
        <v>126</v>
      </c>
      <c r="J5" s="475" t="s">
        <v>4</v>
      </c>
      <c r="K5" s="475" t="s">
        <v>126</v>
      </c>
      <c r="L5" s="475" t="s">
        <v>4</v>
      </c>
      <c r="M5" s="475" t="s">
        <v>126</v>
      </c>
      <c r="N5" s="475" t="s">
        <v>4</v>
      </c>
      <c r="O5" s="475" t="s">
        <v>126</v>
      </c>
      <c r="P5" s="475" t="s">
        <v>4</v>
      </c>
      <c r="Q5" s="697"/>
    </row>
    <row r="6" spans="2:17" ht="13.5" customHeight="1" thickBot="1">
      <c r="B6" s="673"/>
      <c r="C6" s="476">
        <v>1</v>
      </c>
      <c r="D6" s="471">
        <v>0.041666666666666664</v>
      </c>
      <c r="E6" s="476">
        <v>3</v>
      </c>
      <c r="F6" s="471">
        <v>0.125</v>
      </c>
      <c r="G6" s="476">
        <v>2</v>
      </c>
      <c r="H6" s="471">
        <v>0.08333333333333333</v>
      </c>
      <c r="I6" s="476">
        <v>7</v>
      </c>
      <c r="J6" s="471">
        <v>0.2916666666666667</v>
      </c>
      <c r="K6" s="476">
        <v>8</v>
      </c>
      <c r="L6" s="471">
        <v>0.3333333333333333</v>
      </c>
      <c r="M6" s="476">
        <v>2</v>
      </c>
      <c r="N6" s="471">
        <v>0.08333333333333333</v>
      </c>
      <c r="O6" s="476">
        <v>1</v>
      </c>
      <c r="P6" s="471">
        <v>0.041666666666666664</v>
      </c>
      <c r="Q6" s="464">
        <v>24</v>
      </c>
    </row>
    <row r="7" spans="3:21" s="26" customFormat="1" ht="15" customHeight="1">
      <c r="C7" s="25"/>
      <c r="D7" s="123"/>
      <c r="E7" s="25"/>
      <c r="F7" s="123"/>
      <c r="G7" s="25"/>
      <c r="H7" s="123"/>
      <c r="I7" s="25"/>
      <c r="J7" s="123"/>
      <c r="K7" s="25"/>
      <c r="L7" s="123"/>
      <c r="M7" s="25"/>
      <c r="N7" s="123"/>
      <c r="O7" s="25"/>
      <c r="P7" s="123"/>
      <c r="Q7" s="25"/>
      <c r="R7" s="123"/>
      <c r="S7" s="25"/>
      <c r="T7" s="123"/>
      <c r="U7" s="25"/>
    </row>
    <row r="8" s="26" customFormat="1" ht="15" customHeight="1">
      <c r="B8" s="11" t="s">
        <v>6</v>
      </c>
    </row>
    <row r="9" s="26" customFormat="1" ht="15" customHeight="1">
      <c r="B9" s="13" t="s">
        <v>240</v>
      </c>
    </row>
    <row r="10" s="26" customFormat="1" ht="15" customHeight="1">
      <c r="B10" s="13"/>
    </row>
    <row r="11" ht="20.25">
      <c r="B11" s="16" t="s">
        <v>1</v>
      </c>
    </row>
  </sheetData>
  <sheetProtection/>
  <mergeCells count="10">
    <mergeCell ref="E4:F4"/>
    <mergeCell ref="C4:D4"/>
    <mergeCell ref="B4:B6"/>
    <mergeCell ref="B2:F2"/>
    <mergeCell ref="Q4:Q5"/>
    <mergeCell ref="O4:P4"/>
    <mergeCell ref="M4:N4"/>
    <mergeCell ref="K4:L4"/>
    <mergeCell ref="I4:J4"/>
    <mergeCell ref="G4:H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61"/>
  </sheetPr>
  <dimension ref="B2:L11"/>
  <sheetViews>
    <sheetView zoomScalePageLayoutView="0" workbookViewId="0" topLeftCell="A1">
      <selection activeCell="B9" sqref="B9:M9"/>
    </sheetView>
  </sheetViews>
  <sheetFormatPr defaultColWidth="9.140625" defaultRowHeight="12.75"/>
  <cols>
    <col min="2" max="2" width="24.00390625" style="0" customWidth="1"/>
    <col min="3" max="3" width="11.8515625" style="0" customWidth="1"/>
    <col min="4" max="4" width="11.7109375" style="0" customWidth="1"/>
    <col min="5" max="5" width="14.140625" style="0" bestFit="1" customWidth="1"/>
    <col min="6" max="6" width="11.7109375" style="0" customWidth="1"/>
    <col min="7" max="7" width="13.7109375" style="0" customWidth="1"/>
  </cols>
  <sheetData>
    <row r="2" spans="2:12" ht="18.75">
      <c r="B2" s="666" t="s">
        <v>214</v>
      </c>
      <c r="C2" s="666"/>
      <c r="D2" s="666"/>
      <c r="E2" s="666"/>
      <c r="F2" s="666"/>
      <c r="G2" s="666"/>
      <c r="H2" s="15"/>
      <c r="I2" s="15"/>
      <c r="J2" s="15"/>
      <c r="K2" s="15"/>
      <c r="L2" s="15"/>
    </row>
    <row r="3" spans="2:12" s="57" customFormat="1" ht="19.5" thickBot="1">
      <c r="B3" s="78"/>
      <c r="C3" s="78"/>
      <c r="D3" s="78"/>
      <c r="E3" s="78"/>
      <c r="F3" s="78"/>
      <c r="G3" s="78"/>
      <c r="H3" s="15"/>
      <c r="I3" s="15"/>
      <c r="J3" s="15"/>
      <c r="K3" s="15"/>
      <c r="L3" s="15"/>
    </row>
    <row r="4" spans="2:7" ht="26.25" customHeight="1">
      <c r="B4" s="702" t="s">
        <v>59</v>
      </c>
      <c r="C4" s="700" t="s">
        <v>173</v>
      </c>
      <c r="D4" s="701"/>
      <c r="E4" s="705" t="s">
        <v>172</v>
      </c>
      <c r="F4" s="701"/>
      <c r="G4" s="706" t="s">
        <v>5</v>
      </c>
    </row>
    <row r="5" spans="2:7" ht="12.75" customHeight="1">
      <c r="B5" s="703"/>
      <c r="C5" s="179" t="s">
        <v>126</v>
      </c>
      <c r="D5" s="179" t="s">
        <v>4</v>
      </c>
      <c r="E5" s="179" t="s">
        <v>126</v>
      </c>
      <c r="F5" s="179" t="s">
        <v>4</v>
      </c>
      <c r="G5" s="707"/>
    </row>
    <row r="6" spans="2:7" ht="13.5" thickBot="1">
      <c r="B6" s="704"/>
      <c r="C6" s="476">
        <v>5</v>
      </c>
      <c r="D6" s="471">
        <f>1*C6/$G6</f>
        <v>0.4166666666666667</v>
      </c>
      <c r="E6" s="476">
        <v>7</v>
      </c>
      <c r="F6" s="471">
        <f>1*E6/$G6</f>
        <v>0.5833333333333334</v>
      </c>
      <c r="G6" s="464">
        <v>12</v>
      </c>
    </row>
    <row r="7" spans="2:3" ht="12.75">
      <c r="B7" s="9"/>
      <c r="C7" s="171"/>
    </row>
    <row r="8" spans="2:3" ht="12.75">
      <c r="B8" s="11" t="s">
        <v>6</v>
      </c>
      <c r="C8" s="25"/>
    </row>
    <row r="9" ht="12.75">
      <c r="B9" s="13" t="s">
        <v>241</v>
      </c>
    </row>
    <row r="10" spans="4:7" ht="12.75">
      <c r="D10" s="28"/>
      <c r="E10" s="25"/>
      <c r="F10" s="28"/>
      <c r="G10" s="25"/>
    </row>
    <row r="11" ht="20.25">
      <c r="B11" s="16" t="s">
        <v>1</v>
      </c>
    </row>
  </sheetData>
  <sheetProtection/>
  <mergeCells count="5">
    <mergeCell ref="B2:G2"/>
    <mergeCell ref="C4:D4"/>
    <mergeCell ref="B4:B6"/>
    <mergeCell ref="E4:F4"/>
    <mergeCell ref="G4:G5"/>
  </mergeCells>
  <hyperlinks>
    <hyperlink ref="B11" location="Contents!A1" display="Contents"/>
  </hyperlinks>
  <printOptions/>
  <pageMargins left="0.75" right="0.75" top="0.27" bottom="0.17" header="0.27" footer="0.2"/>
  <pageSetup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1"/>
  </sheetPr>
  <dimension ref="B2:K13"/>
  <sheetViews>
    <sheetView zoomScalePageLayoutView="0" workbookViewId="0" topLeftCell="A1">
      <selection activeCell="F35" sqref="F35"/>
    </sheetView>
  </sheetViews>
  <sheetFormatPr defaultColWidth="9.140625" defaultRowHeight="12.75"/>
  <cols>
    <col min="2" max="2" width="34.140625" style="0" customWidth="1"/>
    <col min="3" max="3" width="12.28125" style="0" customWidth="1"/>
    <col min="4" max="8" width="10.7109375" style="0" customWidth="1"/>
    <col min="9" max="9" width="14.57421875" style="0" customWidth="1"/>
    <col min="10" max="10" width="10.7109375" style="0" customWidth="1"/>
    <col min="11" max="11" width="13.7109375" style="0" customWidth="1"/>
  </cols>
  <sheetData>
    <row r="2" spans="2:11" ht="18.75">
      <c r="B2" s="666" t="s">
        <v>215</v>
      </c>
      <c r="C2" s="666"/>
      <c r="D2" s="666"/>
      <c r="E2" s="666"/>
      <c r="F2" s="666"/>
      <c r="G2" s="666"/>
      <c r="H2" s="666"/>
      <c r="I2" s="666"/>
      <c r="J2" s="15"/>
      <c r="K2" s="15"/>
    </row>
    <row r="3" ht="13.5" thickBot="1"/>
    <row r="4" spans="2:9" ht="36" customHeight="1">
      <c r="B4" s="708" t="s">
        <v>59</v>
      </c>
      <c r="C4" s="710" t="s">
        <v>8</v>
      </c>
      <c r="D4" s="711"/>
      <c r="E4" s="712" t="s">
        <v>9</v>
      </c>
      <c r="F4" s="711"/>
      <c r="G4" s="710" t="s">
        <v>174</v>
      </c>
      <c r="H4" s="711"/>
      <c r="I4" s="713" t="s">
        <v>5</v>
      </c>
    </row>
    <row r="5" spans="2:9" ht="14.25" customHeight="1">
      <c r="B5" s="703"/>
      <c r="C5" s="180" t="s">
        <v>126</v>
      </c>
      <c r="D5" s="180" t="s">
        <v>4</v>
      </c>
      <c r="E5" s="180" t="s">
        <v>126</v>
      </c>
      <c r="F5" s="180" t="s">
        <v>4</v>
      </c>
      <c r="G5" s="180" t="s">
        <v>126</v>
      </c>
      <c r="H5" s="180" t="s">
        <v>4</v>
      </c>
      <c r="I5" s="714"/>
    </row>
    <row r="6" spans="2:9" ht="13.5" thickBot="1">
      <c r="B6" s="709"/>
      <c r="C6" s="173">
        <v>2</v>
      </c>
      <c r="D6" s="181">
        <f>1*C6/$I6</f>
        <v>0.16666666666666666</v>
      </c>
      <c r="E6" s="177">
        <v>8</v>
      </c>
      <c r="F6" s="181">
        <f>1*E6/$I6</f>
        <v>0.6666666666666666</v>
      </c>
      <c r="G6" s="174">
        <v>2</v>
      </c>
      <c r="H6" s="181">
        <f>1*G6/$I6</f>
        <v>0.16666666666666666</v>
      </c>
      <c r="I6" s="178">
        <v>12</v>
      </c>
    </row>
    <row r="7" spans="2:5" ht="15.75">
      <c r="B7" s="26"/>
      <c r="C7" s="24"/>
      <c r="D7" s="27"/>
      <c r="E7" s="29"/>
    </row>
    <row r="8" spans="2:5" ht="15.75">
      <c r="B8" s="11" t="s">
        <v>6</v>
      </c>
      <c r="C8" s="24"/>
      <c r="D8" s="27"/>
      <c r="E8" s="29"/>
    </row>
    <row r="9" spans="2:5" s="26" customFormat="1" ht="12.75">
      <c r="B9" s="13" t="s">
        <v>241</v>
      </c>
      <c r="C9" s="24"/>
      <c r="D9" s="28"/>
      <c r="E9" s="24"/>
    </row>
    <row r="10" spans="2:11" s="26" customFormat="1" ht="12.75">
      <c r="B10"/>
      <c r="C10"/>
      <c r="D10" s="28"/>
      <c r="E10" s="24"/>
      <c r="F10" s="28"/>
      <c r="G10" s="25"/>
      <c r="H10" s="28"/>
      <c r="I10" s="24"/>
      <c r="J10" s="28"/>
      <c r="K10" s="24"/>
    </row>
    <row r="11" spans="2:11" s="26" customFormat="1" ht="20.25">
      <c r="B11" s="16" t="s">
        <v>1</v>
      </c>
      <c r="C11"/>
      <c r="D11" s="28"/>
      <c r="E11" s="24"/>
      <c r="F11" s="28"/>
      <c r="G11" s="25"/>
      <c r="H11" s="28"/>
      <c r="I11" s="24"/>
      <c r="J11" s="28"/>
      <c r="K11" s="24"/>
    </row>
    <row r="12" spans="2:11" s="26" customFormat="1" ht="12.75">
      <c r="B12"/>
      <c r="C12"/>
      <c r="D12" s="28"/>
      <c r="E12" s="25"/>
      <c r="F12" s="28"/>
      <c r="G12" s="25"/>
      <c r="H12" s="28"/>
      <c r="I12" s="25"/>
      <c r="J12" s="28"/>
      <c r="K12" s="25"/>
    </row>
    <row r="13" spans="9:11" ht="12.75">
      <c r="I13" s="26"/>
      <c r="J13" s="26"/>
      <c r="K13" s="26"/>
    </row>
  </sheetData>
  <sheetProtection/>
  <mergeCells count="6">
    <mergeCell ref="B2:I2"/>
    <mergeCell ref="B4:B6"/>
    <mergeCell ref="G4:H4"/>
    <mergeCell ref="C4:D4"/>
    <mergeCell ref="E4:F4"/>
    <mergeCell ref="I4:I5"/>
  </mergeCells>
  <hyperlinks>
    <hyperlink ref="B11" location="Contents!A1" display="Contents"/>
  </hyperlinks>
  <printOptions/>
  <pageMargins left="0.17" right="0.19" top="0.3" bottom="0.3" header="0.31" footer="0.2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61"/>
  </sheetPr>
  <dimension ref="B2:G12"/>
  <sheetViews>
    <sheetView zoomScalePageLayoutView="0" workbookViewId="0" topLeftCell="A1">
      <selection activeCell="C4" sqref="C4:G6"/>
    </sheetView>
  </sheetViews>
  <sheetFormatPr defaultColWidth="9.140625" defaultRowHeight="12.75"/>
  <cols>
    <col min="2" max="2" width="22.421875" style="0" customWidth="1"/>
    <col min="3" max="3" width="17.421875" style="0" bestFit="1" customWidth="1"/>
    <col min="4" max="4" width="21.421875" style="0" bestFit="1" customWidth="1"/>
    <col min="5" max="5" width="16.421875" style="0" bestFit="1" customWidth="1"/>
    <col min="6" max="6" width="10.57421875" style="0" bestFit="1" customWidth="1"/>
    <col min="7" max="7" width="16.8515625" style="0" customWidth="1"/>
    <col min="8" max="8" width="9.7109375" style="0" customWidth="1"/>
  </cols>
  <sheetData>
    <row r="2" spans="2:7" ht="18.75">
      <c r="B2" s="666" t="s">
        <v>216</v>
      </c>
      <c r="C2" s="666"/>
      <c r="D2" s="666"/>
      <c r="E2" s="666"/>
      <c r="F2" s="666"/>
      <c r="G2" s="666"/>
    </row>
    <row r="3" ht="13.5" thickBot="1"/>
    <row r="4" spans="2:7" ht="31.5" customHeight="1">
      <c r="B4" s="702" t="s">
        <v>59</v>
      </c>
      <c r="C4" s="716" t="s">
        <v>38</v>
      </c>
      <c r="D4" s="717"/>
      <c r="E4" s="716" t="s">
        <v>39</v>
      </c>
      <c r="F4" s="717"/>
      <c r="G4" s="713" t="s">
        <v>5</v>
      </c>
    </row>
    <row r="5" spans="2:7" ht="19.5" customHeight="1">
      <c r="B5" s="703"/>
      <c r="C5" s="182" t="s">
        <v>126</v>
      </c>
      <c r="D5" s="182" t="s">
        <v>4</v>
      </c>
      <c r="E5" s="182" t="s">
        <v>126</v>
      </c>
      <c r="F5" s="182" t="s">
        <v>4</v>
      </c>
      <c r="G5" s="714"/>
    </row>
    <row r="6" spans="2:7" s="26" customFormat="1" ht="13.5" thickBot="1">
      <c r="B6" s="715"/>
      <c r="C6" s="175">
        <v>11</v>
      </c>
      <c r="D6" s="183">
        <f>1*C6/$G6</f>
        <v>0.9166666666666666</v>
      </c>
      <c r="E6" s="175">
        <v>1</v>
      </c>
      <c r="F6" s="183">
        <f>1*E6/$G6</f>
        <v>0.08333333333333333</v>
      </c>
      <c r="G6" s="176">
        <v>12</v>
      </c>
    </row>
    <row r="7" spans="3:7" s="26" customFormat="1" ht="12.75">
      <c r="C7" s="25"/>
      <c r="D7" s="25"/>
      <c r="E7" s="25"/>
      <c r="F7" s="25"/>
      <c r="G7" s="24"/>
    </row>
    <row r="8" spans="2:7" s="26" customFormat="1" ht="12.75">
      <c r="B8" s="11" t="s">
        <v>6</v>
      </c>
      <c r="C8" s="24"/>
      <c r="D8" s="28"/>
      <c r="E8" s="24"/>
      <c r="F8" s="28"/>
      <c r="G8" s="24"/>
    </row>
    <row r="9" spans="2:7" s="26" customFormat="1" ht="12.75">
      <c r="B9" s="13" t="s">
        <v>241</v>
      </c>
      <c r="C9" s="24"/>
      <c r="D9" s="28"/>
      <c r="E9" s="24"/>
      <c r="F9" s="28"/>
      <c r="G9" s="25"/>
    </row>
    <row r="12" ht="20.25">
      <c r="B12" s="16" t="s">
        <v>1</v>
      </c>
    </row>
  </sheetData>
  <sheetProtection/>
  <mergeCells count="5">
    <mergeCell ref="G4:G5"/>
    <mergeCell ref="B2:G2"/>
    <mergeCell ref="B4:B6"/>
    <mergeCell ref="C4:D4"/>
    <mergeCell ref="E4:F4"/>
  </mergeCells>
  <hyperlinks>
    <hyperlink ref="B12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61"/>
  </sheetPr>
  <dimension ref="B2:K13"/>
  <sheetViews>
    <sheetView zoomScalePageLayoutView="0" workbookViewId="0" topLeftCell="A1">
      <selection activeCell="C4" sqref="C4:I7"/>
    </sheetView>
  </sheetViews>
  <sheetFormatPr defaultColWidth="9.140625" defaultRowHeight="12.75"/>
  <cols>
    <col min="2" max="2" width="21.57421875" style="0" customWidth="1"/>
    <col min="3" max="3" width="16.7109375" style="0" customWidth="1"/>
    <col min="4" max="4" width="21.8515625" style="0" customWidth="1"/>
    <col min="5" max="5" width="31.28125" style="0" customWidth="1"/>
    <col min="6" max="6" width="12.57421875" style="0" customWidth="1"/>
    <col min="7" max="7" width="12.28125" style="0" customWidth="1"/>
    <col min="8" max="8" width="7.28125" style="0" bestFit="1" customWidth="1"/>
    <col min="9" max="9" width="7.57421875" style="0" bestFit="1" customWidth="1"/>
    <col min="10" max="10" width="7.28125" style="0" bestFit="1" customWidth="1"/>
    <col min="11" max="11" width="13.28125" style="0" customWidth="1"/>
  </cols>
  <sheetData>
    <row r="2" spans="2:11" ht="18.75">
      <c r="B2" s="666" t="s">
        <v>248</v>
      </c>
      <c r="C2" s="666"/>
      <c r="D2" s="666"/>
      <c r="E2" s="666"/>
      <c r="F2" s="666"/>
      <c r="G2" s="666"/>
      <c r="H2" s="666"/>
      <c r="I2" s="666"/>
      <c r="J2" s="666"/>
      <c r="K2" s="666"/>
    </row>
    <row r="3" ht="13.5" thickBot="1"/>
    <row r="4" spans="2:9" ht="15.75" customHeight="1">
      <c r="B4" s="708" t="s">
        <v>140</v>
      </c>
      <c r="C4" s="718" t="s">
        <v>64</v>
      </c>
      <c r="D4" s="719"/>
      <c r="E4" s="718" t="s">
        <v>65</v>
      </c>
      <c r="F4" s="719"/>
      <c r="G4" s="718" t="s">
        <v>67</v>
      </c>
      <c r="H4" s="719"/>
      <c r="I4" s="713" t="s">
        <v>5</v>
      </c>
    </row>
    <row r="5" spans="2:9" ht="32.25" customHeight="1">
      <c r="B5" s="723"/>
      <c r="C5" s="720"/>
      <c r="D5" s="721"/>
      <c r="E5" s="720"/>
      <c r="F5" s="721"/>
      <c r="G5" s="720"/>
      <c r="H5" s="721"/>
      <c r="I5" s="722"/>
    </row>
    <row r="6" spans="2:9" ht="23.25" customHeight="1">
      <c r="B6" s="724"/>
      <c r="C6" s="184" t="s">
        <v>126</v>
      </c>
      <c r="D6" s="184" t="s">
        <v>4</v>
      </c>
      <c r="E6" s="184" t="s">
        <v>126</v>
      </c>
      <c r="F6" s="184" t="s">
        <v>4</v>
      </c>
      <c r="G6" s="184" t="s">
        <v>126</v>
      </c>
      <c r="H6" s="184" t="s">
        <v>4</v>
      </c>
      <c r="I6" s="714"/>
    </row>
    <row r="7" spans="2:10" s="26" customFormat="1" ht="13.5" thickBot="1">
      <c r="B7" s="709"/>
      <c r="C7" s="175">
        <v>5</v>
      </c>
      <c r="D7" s="183">
        <f>1*C7/$I7</f>
        <v>0.4166666666666667</v>
      </c>
      <c r="E7" s="175">
        <v>5</v>
      </c>
      <c r="F7" s="183">
        <f>1*E7/$I7</f>
        <v>0.4166666666666667</v>
      </c>
      <c r="G7" s="175">
        <v>2</v>
      </c>
      <c r="H7" s="183">
        <f>1*G7/$I7</f>
        <v>0.16666666666666666</v>
      </c>
      <c r="I7" s="176">
        <v>12</v>
      </c>
      <c r="J7"/>
    </row>
    <row r="8" s="26" customFormat="1" ht="12.75"/>
    <row r="9" s="26" customFormat="1" ht="12.75">
      <c r="B9" s="11" t="s">
        <v>6</v>
      </c>
    </row>
    <row r="10" s="26" customFormat="1" ht="12.75">
      <c r="B10" s="13" t="s">
        <v>241</v>
      </c>
    </row>
    <row r="13" ht="20.25">
      <c r="B13" s="16" t="s">
        <v>1</v>
      </c>
    </row>
  </sheetData>
  <sheetProtection/>
  <mergeCells count="6">
    <mergeCell ref="G4:H5"/>
    <mergeCell ref="I4:I6"/>
    <mergeCell ref="B2:K2"/>
    <mergeCell ref="B4:B7"/>
    <mergeCell ref="C4:D5"/>
    <mergeCell ref="E4:F5"/>
  </mergeCells>
  <hyperlinks>
    <hyperlink ref="B13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BA71"/>
  <sheetViews>
    <sheetView zoomScalePageLayoutView="0" workbookViewId="0" topLeftCell="A40">
      <selection activeCell="A1" sqref="A1"/>
    </sheetView>
  </sheetViews>
  <sheetFormatPr defaultColWidth="16.140625" defaultRowHeight="12.75"/>
  <cols>
    <col min="1" max="1" width="4.8515625" style="0" customWidth="1"/>
    <col min="2" max="2" width="29.421875" style="0" customWidth="1"/>
    <col min="3" max="17" width="16.140625" style="0" customWidth="1"/>
    <col min="18" max="18" width="17.421875" style="0" customWidth="1"/>
    <col min="19" max="19" width="16.140625" style="0" customWidth="1"/>
    <col min="20" max="20" width="21.421875" style="0" customWidth="1"/>
    <col min="21" max="27" width="16.140625" style="0" customWidth="1"/>
    <col min="28" max="28" width="20.00390625" style="0" customWidth="1"/>
    <col min="29" max="34" width="16.140625" style="0" customWidth="1"/>
    <col min="35" max="35" width="17.57421875" style="0" customWidth="1"/>
    <col min="36" max="38" width="16.140625" style="0" customWidth="1"/>
    <col min="39" max="39" width="16.140625" style="369" customWidth="1"/>
    <col min="40" max="40" width="16.140625" style="0" customWidth="1"/>
    <col min="41" max="41" width="16.140625" style="369" customWidth="1"/>
  </cols>
  <sheetData>
    <row r="2" spans="2:9" ht="18">
      <c r="B2" s="563" t="s">
        <v>193</v>
      </c>
      <c r="C2" s="563"/>
      <c r="D2" s="563"/>
      <c r="E2" s="563"/>
      <c r="F2" s="563"/>
      <c r="G2" s="563"/>
      <c r="H2" s="563"/>
      <c r="I2" s="563"/>
    </row>
    <row r="4" ht="13.5" thickBot="1"/>
    <row r="5" spans="2:9" ht="15.75">
      <c r="B5" s="574" t="s">
        <v>36</v>
      </c>
      <c r="C5" s="577" t="s">
        <v>7</v>
      </c>
      <c r="D5" s="578"/>
      <c r="E5" s="578"/>
      <c r="F5" s="578"/>
      <c r="G5" s="578"/>
      <c r="H5" s="578"/>
      <c r="I5" s="579"/>
    </row>
    <row r="6" spans="2:9" ht="15.75">
      <c r="B6" s="575"/>
      <c r="C6" s="580" t="s">
        <v>8</v>
      </c>
      <c r="D6" s="581"/>
      <c r="E6" s="580" t="s">
        <v>9</v>
      </c>
      <c r="F6" s="581"/>
      <c r="G6" s="580" t="s">
        <v>17</v>
      </c>
      <c r="H6" s="581"/>
      <c r="I6" s="112" t="s">
        <v>5</v>
      </c>
    </row>
    <row r="7" spans="2:9" ht="15.75">
      <c r="B7" s="576"/>
      <c r="C7" s="113" t="s">
        <v>126</v>
      </c>
      <c r="D7" s="113" t="s">
        <v>4</v>
      </c>
      <c r="E7" s="113" t="s">
        <v>126</v>
      </c>
      <c r="F7" s="113" t="s">
        <v>4</v>
      </c>
      <c r="G7" s="113" t="s">
        <v>126</v>
      </c>
      <c r="H7" s="113" t="s">
        <v>4</v>
      </c>
      <c r="I7" s="114"/>
    </row>
    <row r="8" spans="2:9" ht="12.75">
      <c r="B8" s="38" t="s">
        <v>142</v>
      </c>
      <c r="C8" s="20">
        <v>5</v>
      </c>
      <c r="D8" s="84">
        <v>0.10869565217391304</v>
      </c>
      <c r="E8" s="20">
        <v>34</v>
      </c>
      <c r="F8" s="84">
        <v>0.7391304347826086</v>
      </c>
      <c r="G8" s="20">
        <v>7</v>
      </c>
      <c r="H8" s="84">
        <v>0.15217391304347827</v>
      </c>
      <c r="I8" s="39">
        <v>46</v>
      </c>
    </row>
    <row r="9" spans="2:9" ht="12.75">
      <c r="B9" s="38" t="s">
        <v>143</v>
      </c>
      <c r="C9" s="20">
        <v>269</v>
      </c>
      <c r="D9" s="84">
        <v>0.1873259052924791</v>
      </c>
      <c r="E9" s="20">
        <v>947</v>
      </c>
      <c r="F9" s="84">
        <v>0.6594707520891365</v>
      </c>
      <c r="G9" s="20">
        <v>220</v>
      </c>
      <c r="H9" s="84">
        <v>0.1532033426183844</v>
      </c>
      <c r="I9" s="39">
        <v>1436</v>
      </c>
    </row>
    <row r="10" spans="2:9" ht="12.75">
      <c r="B10" s="38" t="s">
        <v>154</v>
      </c>
      <c r="C10" s="20">
        <v>58</v>
      </c>
      <c r="D10" s="84">
        <v>0.25</v>
      </c>
      <c r="E10" s="20">
        <v>154</v>
      </c>
      <c r="F10" s="84">
        <v>0.6637931034482759</v>
      </c>
      <c r="G10" s="20">
        <v>20</v>
      </c>
      <c r="H10" s="84">
        <v>0.08620689655172414</v>
      </c>
      <c r="I10" s="39">
        <v>232</v>
      </c>
    </row>
    <row r="11" spans="2:9" ht="12.75">
      <c r="B11" s="38" t="s">
        <v>145</v>
      </c>
      <c r="C11" s="20">
        <v>115</v>
      </c>
      <c r="D11" s="84">
        <v>0.17719568567026195</v>
      </c>
      <c r="E11" s="20">
        <v>471</v>
      </c>
      <c r="F11" s="84">
        <v>0.7257318952234206</v>
      </c>
      <c r="G11" s="20">
        <v>63</v>
      </c>
      <c r="H11" s="84">
        <v>0.0970724191063174</v>
      </c>
      <c r="I11" s="39">
        <v>649</v>
      </c>
    </row>
    <row r="12" spans="2:9" ht="12.75">
      <c r="B12" s="38" t="s">
        <v>153</v>
      </c>
      <c r="C12" s="20">
        <v>4</v>
      </c>
      <c r="D12" s="84">
        <v>0.16</v>
      </c>
      <c r="E12" s="20">
        <v>18</v>
      </c>
      <c r="F12" s="84">
        <v>0.72</v>
      </c>
      <c r="G12" s="20">
        <v>3</v>
      </c>
      <c r="H12" s="84">
        <v>0.12</v>
      </c>
      <c r="I12" s="39">
        <v>25</v>
      </c>
    </row>
    <row r="13" spans="2:9" ht="12.75">
      <c r="B13" s="38" t="s">
        <v>157</v>
      </c>
      <c r="C13" s="20">
        <v>112</v>
      </c>
      <c r="D13" s="84">
        <v>0.1731066460587326</v>
      </c>
      <c r="E13" s="20">
        <v>444</v>
      </c>
      <c r="F13" s="84">
        <v>0.6862442040185471</v>
      </c>
      <c r="G13" s="20">
        <v>91</v>
      </c>
      <c r="H13" s="84">
        <v>0.14064914992272023</v>
      </c>
      <c r="I13" s="39">
        <v>647</v>
      </c>
    </row>
    <row r="14" spans="2:9" ht="12.75">
      <c r="B14" s="38" t="s">
        <v>146</v>
      </c>
      <c r="C14" s="20">
        <v>27</v>
      </c>
      <c r="D14" s="84">
        <v>0.13846153846153847</v>
      </c>
      <c r="E14" s="20">
        <v>144</v>
      </c>
      <c r="F14" s="84">
        <v>0.7384615384615385</v>
      </c>
      <c r="G14" s="20">
        <v>24</v>
      </c>
      <c r="H14" s="84">
        <v>0.12307692307692308</v>
      </c>
      <c r="I14" s="39">
        <v>195</v>
      </c>
    </row>
    <row r="15" spans="2:9" ht="12.75">
      <c r="B15" s="38" t="s">
        <v>147</v>
      </c>
      <c r="C15" s="20">
        <v>20</v>
      </c>
      <c r="D15" s="84">
        <v>0.1360544217687075</v>
      </c>
      <c r="E15" s="20">
        <v>115</v>
      </c>
      <c r="F15" s="84">
        <v>0.782312925170068</v>
      </c>
      <c r="G15" s="20">
        <v>12</v>
      </c>
      <c r="H15" s="84">
        <v>0.08163265306122448</v>
      </c>
      <c r="I15" s="39">
        <v>147</v>
      </c>
    </row>
    <row r="16" spans="2:9" ht="12.75">
      <c r="B16" s="38" t="s">
        <v>155</v>
      </c>
      <c r="C16" s="20">
        <v>18</v>
      </c>
      <c r="D16" s="84">
        <v>0.20689655172413793</v>
      </c>
      <c r="E16" s="20">
        <v>62</v>
      </c>
      <c r="F16" s="84">
        <v>0.7126436781609196</v>
      </c>
      <c r="G16" s="20">
        <v>7</v>
      </c>
      <c r="H16" s="84">
        <v>0.08045977011494253</v>
      </c>
      <c r="I16" s="39">
        <v>87</v>
      </c>
    </row>
    <row r="17" spans="2:9" ht="12.75">
      <c r="B17" s="38" t="s">
        <v>144</v>
      </c>
      <c r="C17" s="20">
        <v>31</v>
      </c>
      <c r="D17" s="84">
        <v>0.11481481481481481</v>
      </c>
      <c r="E17" s="20">
        <v>208</v>
      </c>
      <c r="F17" s="84">
        <v>0.7703703703703704</v>
      </c>
      <c r="G17" s="20">
        <v>31</v>
      </c>
      <c r="H17" s="84">
        <v>0.11481481481481481</v>
      </c>
      <c r="I17" s="39">
        <v>270</v>
      </c>
    </row>
    <row r="18" spans="2:9" ht="12.75">
      <c r="B18" s="38" t="s">
        <v>150</v>
      </c>
      <c r="C18" s="20">
        <v>29</v>
      </c>
      <c r="D18" s="84">
        <v>0.30526315789473685</v>
      </c>
      <c r="E18" s="20">
        <v>54</v>
      </c>
      <c r="F18" s="84">
        <v>0.5684210526315789</v>
      </c>
      <c r="G18" s="20">
        <v>12</v>
      </c>
      <c r="H18" s="84">
        <v>0.12631578947368421</v>
      </c>
      <c r="I18" s="39">
        <v>95</v>
      </c>
    </row>
    <row r="19" spans="2:9" ht="12.75">
      <c r="B19" s="38" t="s">
        <v>159</v>
      </c>
      <c r="C19" s="20">
        <v>222</v>
      </c>
      <c r="D19" s="84">
        <v>0.15163934426229508</v>
      </c>
      <c r="E19" s="20">
        <v>1053</v>
      </c>
      <c r="F19" s="84">
        <v>0.7192622950819673</v>
      </c>
      <c r="G19" s="20">
        <v>189</v>
      </c>
      <c r="H19" s="84">
        <v>0.1290983606557377</v>
      </c>
      <c r="I19" s="39">
        <v>1464</v>
      </c>
    </row>
    <row r="20" spans="2:9" ht="12.75">
      <c r="B20" s="38" t="s">
        <v>148</v>
      </c>
      <c r="C20" s="20">
        <v>44</v>
      </c>
      <c r="D20" s="84">
        <v>0.13095238095238096</v>
      </c>
      <c r="E20" s="20">
        <v>236</v>
      </c>
      <c r="F20" s="84">
        <v>0.7023809523809523</v>
      </c>
      <c r="G20" s="20">
        <v>56</v>
      </c>
      <c r="H20" s="84">
        <v>0.16666666666666666</v>
      </c>
      <c r="I20" s="39">
        <v>336</v>
      </c>
    </row>
    <row r="21" spans="2:9" ht="12.75">
      <c r="B21" s="56" t="s">
        <v>161</v>
      </c>
      <c r="C21" s="154">
        <v>30</v>
      </c>
      <c r="D21" s="84">
        <v>0.14354066985645933</v>
      </c>
      <c r="E21" s="154">
        <v>125</v>
      </c>
      <c r="F21" s="84">
        <v>0.5980861244019139</v>
      </c>
      <c r="G21" s="154">
        <v>54</v>
      </c>
      <c r="H21" s="84">
        <v>0.2583732057416268</v>
      </c>
      <c r="I21" s="39">
        <v>209</v>
      </c>
    </row>
    <row r="22" spans="2:9" ht="12.75">
      <c r="B22" s="38" t="s">
        <v>158</v>
      </c>
      <c r="C22" s="20">
        <v>2</v>
      </c>
      <c r="D22" s="84">
        <v>0.05</v>
      </c>
      <c r="E22" s="20">
        <v>33</v>
      </c>
      <c r="F22" s="84">
        <v>0.825</v>
      </c>
      <c r="G22" s="20">
        <v>5</v>
      </c>
      <c r="H22" s="84">
        <v>0.125</v>
      </c>
      <c r="I22" s="39">
        <v>40</v>
      </c>
    </row>
    <row r="23" spans="2:9" ht="12.75">
      <c r="B23" s="38" t="s">
        <v>156</v>
      </c>
      <c r="C23" s="20">
        <v>1</v>
      </c>
      <c r="D23" s="84">
        <v>0.05555555555555555</v>
      </c>
      <c r="E23" s="20">
        <v>10</v>
      </c>
      <c r="F23" s="84">
        <v>0.5555555555555556</v>
      </c>
      <c r="G23" s="20">
        <v>7</v>
      </c>
      <c r="H23" s="84">
        <v>0.3888888888888889</v>
      </c>
      <c r="I23" s="39">
        <v>18</v>
      </c>
    </row>
    <row r="24" spans="2:9" ht="12.75">
      <c r="B24" s="38" t="s">
        <v>151</v>
      </c>
      <c r="C24" s="20">
        <v>35</v>
      </c>
      <c r="D24" s="84">
        <v>0.1282051282051282</v>
      </c>
      <c r="E24" s="20">
        <v>219</v>
      </c>
      <c r="F24" s="84">
        <v>0.8021978021978022</v>
      </c>
      <c r="G24" s="20">
        <v>19</v>
      </c>
      <c r="H24" s="84">
        <v>0.0695970695970696</v>
      </c>
      <c r="I24" s="39">
        <v>273</v>
      </c>
    </row>
    <row r="25" spans="2:9" ht="12.75">
      <c r="B25" s="38" t="s">
        <v>152</v>
      </c>
      <c r="C25" s="20">
        <v>17</v>
      </c>
      <c r="D25" s="84">
        <v>0.12686567164179105</v>
      </c>
      <c r="E25" s="20">
        <v>108</v>
      </c>
      <c r="F25" s="84">
        <v>0.8059701492537313</v>
      </c>
      <c r="G25" s="20">
        <v>9</v>
      </c>
      <c r="H25" s="84">
        <v>0.06716417910447761</v>
      </c>
      <c r="I25" s="39">
        <v>134</v>
      </c>
    </row>
    <row r="26" spans="2:9" ht="12.75">
      <c r="B26" s="38" t="s">
        <v>149</v>
      </c>
      <c r="C26" s="20">
        <v>8</v>
      </c>
      <c r="D26" s="84">
        <v>0.14814814814814814</v>
      </c>
      <c r="E26" s="20">
        <v>45</v>
      </c>
      <c r="F26" s="84">
        <v>0.8333333333333334</v>
      </c>
      <c r="G26" s="20">
        <v>1</v>
      </c>
      <c r="H26" s="84">
        <v>0.018518518518518517</v>
      </c>
      <c r="I26" s="39">
        <v>54</v>
      </c>
    </row>
    <row r="27" spans="2:9" ht="13.5" thickBot="1">
      <c r="B27" s="56" t="s">
        <v>160</v>
      </c>
      <c r="C27" s="154"/>
      <c r="D27" s="161">
        <v>0</v>
      </c>
      <c r="E27" s="154">
        <v>9</v>
      </c>
      <c r="F27" s="161">
        <v>0.9</v>
      </c>
      <c r="G27" s="154">
        <v>1</v>
      </c>
      <c r="H27" s="161">
        <v>0.1</v>
      </c>
      <c r="I27" s="156">
        <v>10</v>
      </c>
    </row>
    <row r="28" spans="2:9" ht="13.5" thickBot="1">
      <c r="B28" s="157" t="s">
        <v>5</v>
      </c>
      <c r="C28" s="158">
        <v>1047</v>
      </c>
      <c r="D28" s="162">
        <v>0.16444165226951468</v>
      </c>
      <c r="E28" s="158">
        <v>4489</v>
      </c>
      <c r="F28" s="162">
        <v>0.7050416208575467</v>
      </c>
      <c r="G28" s="158">
        <v>831</v>
      </c>
      <c r="H28" s="162">
        <v>0.13051672687293858</v>
      </c>
      <c r="I28" s="160">
        <v>6367</v>
      </c>
    </row>
    <row r="30" ht="12.75">
      <c r="B30" s="11" t="s">
        <v>6</v>
      </c>
    </row>
    <row r="31" ht="12.75">
      <c r="B31" t="s">
        <v>58</v>
      </c>
    </row>
    <row r="32" ht="12.75">
      <c r="B32" t="s">
        <v>97</v>
      </c>
    </row>
    <row r="33" ht="12.75">
      <c r="B33" t="s">
        <v>133</v>
      </c>
    </row>
    <row r="34" ht="12.75">
      <c r="B34" s="13" t="s">
        <v>238</v>
      </c>
    </row>
    <row r="35" ht="12.75">
      <c r="B35" s="11"/>
    </row>
    <row r="36" spans="2:14" ht="18">
      <c r="B36" s="37" t="s">
        <v>249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8" ht="13.5" thickBot="1"/>
    <row r="39" spans="2:53" ht="12.75" customHeight="1">
      <c r="B39" s="582" t="s">
        <v>36</v>
      </c>
      <c r="C39" s="569" t="s">
        <v>108</v>
      </c>
      <c r="D39" s="569"/>
      <c r="E39" s="569" t="s">
        <v>109</v>
      </c>
      <c r="F39" s="569"/>
      <c r="G39" s="569" t="s">
        <v>110</v>
      </c>
      <c r="H39" s="569"/>
      <c r="I39" s="585" t="s">
        <v>116</v>
      </c>
      <c r="J39" s="586"/>
      <c r="K39" s="569" t="s">
        <v>114</v>
      </c>
      <c r="L39" s="569"/>
      <c r="M39" s="569" t="s">
        <v>111</v>
      </c>
      <c r="N39" s="569"/>
      <c r="O39" s="569" t="s">
        <v>112</v>
      </c>
      <c r="P39" s="569"/>
      <c r="Q39" s="569" t="s">
        <v>115</v>
      </c>
      <c r="R39" s="569"/>
      <c r="S39" s="569" t="s">
        <v>117</v>
      </c>
      <c r="T39" s="569"/>
      <c r="U39" s="569" t="s">
        <v>118</v>
      </c>
      <c r="V39" s="569"/>
      <c r="W39" s="569" t="s">
        <v>113</v>
      </c>
      <c r="X39" s="569"/>
      <c r="Y39" s="569" t="s">
        <v>119</v>
      </c>
      <c r="Z39" s="569"/>
      <c r="AA39" s="569" t="s">
        <v>120</v>
      </c>
      <c r="AB39" s="569"/>
      <c r="AC39" s="569" t="s">
        <v>9</v>
      </c>
      <c r="AD39" s="569"/>
      <c r="AE39" s="569" t="s">
        <v>121</v>
      </c>
      <c r="AF39" s="569"/>
      <c r="AG39" s="569" t="s">
        <v>135</v>
      </c>
      <c r="AH39" s="569"/>
      <c r="AI39" s="569" t="s">
        <v>162</v>
      </c>
      <c r="AJ39" s="569"/>
      <c r="AK39" s="569" t="s">
        <v>122</v>
      </c>
      <c r="AL39" s="569"/>
      <c r="AM39" s="569" t="s">
        <v>250</v>
      </c>
      <c r="AN39" s="569"/>
      <c r="AO39" s="569" t="s">
        <v>178</v>
      </c>
      <c r="AP39" s="569"/>
      <c r="AQ39" s="569" t="s">
        <v>163</v>
      </c>
      <c r="AR39" s="569"/>
      <c r="AS39" s="569" t="s">
        <v>123</v>
      </c>
      <c r="AT39" s="569"/>
      <c r="AU39" s="569" t="s">
        <v>67</v>
      </c>
      <c r="AV39" s="569"/>
      <c r="AW39" s="569" t="s">
        <v>131</v>
      </c>
      <c r="AX39" s="569"/>
      <c r="AY39" s="569" t="s">
        <v>132</v>
      </c>
      <c r="AZ39" s="569"/>
      <c r="BA39" s="571" t="s">
        <v>5</v>
      </c>
    </row>
    <row r="40" spans="2:53" ht="12.75" customHeight="1">
      <c r="B40" s="583"/>
      <c r="C40" s="570"/>
      <c r="D40" s="570"/>
      <c r="E40" s="570"/>
      <c r="F40" s="570"/>
      <c r="G40" s="570"/>
      <c r="H40" s="570"/>
      <c r="I40" s="587"/>
      <c r="J40" s="588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2"/>
    </row>
    <row r="41" spans="2:53" ht="16.5" thickBot="1">
      <c r="B41" s="584"/>
      <c r="C41" s="115" t="s">
        <v>126</v>
      </c>
      <c r="D41" s="115" t="s">
        <v>4</v>
      </c>
      <c r="E41" s="115" t="s">
        <v>126</v>
      </c>
      <c r="F41" s="115" t="s">
        <v>4</v>
      </c>
      <c r="G41" s="115" t="s">
        <v>126</v>
      </c>
      <c r="H41" s="115" t="s">
        <v>4</v>
      </c>
      <c r="I41" s="115" t="s">
        <v>126</v>
      </c>
      <c r="J41" s="115" t="s">
        <v>4</v>
      </c>
      <c r="K41" s="115" t="s">
        <v>126</v>
      </c>
      <c r="L41" s="115" t="s">
        <v>4</v>
      </c>
      <c r="M41" s="115" t="s">
        <v>126</v>
      </c>
      <c r="N41" s="115" t="s">
        <v>4</v>
      </c>
      <c r="O41" s="115" t="s">
        <v>126</v>
      </c>
      <c r="P41" s="115" t="s">
        <v>4</v>
      </c>
      <c r="Q41" s="115" t="s">
        <v>126</v>
      </c>
      <c r="R41" s="115" t="s">
        <v>4</v>
      </c>
      <c r="S41" s="115" t="s">
        <v>126</v>
      </c>
      <c r="T41" s="115" t="s">
        <v>4</v>
      </c>
      <c r="U41" s="115" t="s">
        <v>126</v>
      </c>
      <c r="V41" s="115" t="s">
        <v>4</v>
      </c>
      <c r="W41" s="115" t="s">
        <v>126</v>
      </c>
      <c r="X41" s="115" t="s">
        <v>4</v>
      </c>
      <c r="Y41" s="115" t="s">
        <v>126</v>
      </c>
      <c r="Z41" s="115" t="s">
        <v>4</v>
      </c>
      <c r="AA41" s="115" t="s">
        <v>126</v>
      </c>
      <c r="AB41" s="115" t="s">
        <v>4</v>
      </c>
      <c r="AC41" s="115" t="s">
        <v>126</v>
      </c>
      <c r="AD41" s="115" t="s">
        <v>4</v>
      </c>
      <c r="AE41" s="115" t="s">
        <v>126</v>
      </c>
      <c r="AF41" s="115" t="s">
        <v>4</v>
      </c>
      <c r="AG41" s="115" t="s">
        <v>126</v>
      </c>
      <c r="AH41" s="115" t="s">
        <v>4</v>
      </c>
      <c r="AI41" s="115" t="s">
        <v>126</v>
      </c>
      <c r="AJ41" s="115" t="s">
        <v>4</v>
      </c>
      <c r="AK41" s="115" t="s">
        <v>126</v>
      </c>
      <c r="AL41" s="115" t="s">
        <v>4</v>
      </c>
      <c r="AM41" s="370" t="s">
        <v>126</v>
      </c>
      <c r="AN41" s="115" t="s">
        <v>4</v>
      </c>
      <c r="AO41" s="370" t="s">
        <v>126</v>
      </c>
      <c r="AP41" s="115" t="s">
        <v>4</v>
      </c>
      <c r="AQ41" s="115" t="s">
        <v>126</v>
      </c>
      <c r="AR41" s="115" t="s">
        <v>4</v>
      </c>
      <c r="AS41" s="115" t="s">
        <v>126</v>
      </c>
      <c r="AT41" s="115" t="s">
        <v>4</v>
      </c>
      <c r="AU41" s="115" t="s">
        <v>126</v>
      </c>
      <c r="AV41" s="115" t="s">
        <v>4</v>
      </c>
      <c r="AW41" s="115" t="s">
        <v>126</v>
      </c>
      <c r="AX41" s="115" t="s">
        <v>4</v>
      </c>
      <c r="AY41" s="115" t="s">
        <v>126</v>
      </c>
      <c r="AZ41" s="115" t="s">
        <v>4</v>
      </c>
      <c r="BA41" s="573"/>
    </row>
    <row r="42" spans="2:53" ht="12.75">
      <c r="B42" s="38" t="s">
        <v>142</v>
      </c>
      <c r="C42" s="151">
        <v>1</v>
      </c>
      <c r="D42" s="165">
        <v>0.021739130434782608</v>
      </c>
      <c r="E42" s="151">
        <v>1</v>
      </c>
      <c r="F42" s="165">
        <v>0.021739130434782608</v>
      </c>
      <c r="G42" s="151">
        <v>1</v>
      </c>
      <c r="H42" s="165">
        <v>0.021739130434782608</v>
      </c>
      <c r="I42" s="151"/>
      <c r="J42" s="165">
        <v>0</v>
      </c>
      <c r="K42" s="151"/>
      <c r="L42" s="165">
        <v>0</v>
      </c>
      <c r="M42" s="151"/>
      <c r="N42" s="165">
        <v>0</v>
      </c>
      <c r="O42" s="151">
        <v>2</v>
      </c>
      <c r="P42" s="165">
        <v>0.043478260869565216</v>
      </c>
      <c r="Q42" s="151"/>
      <c r="R42" s="165">
        <v>0</v>
      </c>
      <c r="S42" s="151"/>
      <c r="T42" s="165">
        <v>0</v>
      </c>
      <c r="U42" s="151"/>
      <c r="V42" s="165">
        <v>0</v>
      </c>
      <c r="W42" s="151"/>
      <c r="X42" s="165">
        <v>0</v>
      </c>
      <c r="Y42" s="151"/>
      <c r="Z42" s="165">
        <v>0</v>
      </c>
      <c r="AA42" s="151"/>
      <c r="AB42" s="165">
        <v>0</v>
      </c>
      <c r="AC42" s="151">
        <v>33</v>
      </c>
      <c r="AD42" s="165">
        <v>0.717391304347826</v>
      </c>
      <c r="AE42" s="151">
        <v>1</v>
      </c>
      <c r="AF42" s="165">
        <v>0.021739130434782608</v>
      </c>
      <c r="AG42" s="151"/>
      <c r="AH42" s="165">
        <v>0</v>
      </c>
      <c r="AI42" s="151"/>
      <c r="AJ42" s="165">
        <v>0</v>
      </c>
      <c r="AK42" s="151"/>
      <c r="AL42" s="165">
        <v>0</v>
      </c>
      <c r="AM42" s="371"/>
      <c r="AN42" s="165">
        <v>0</v>
      </c>
      <c r="AO42" s="371"/>
      <c r="AP42" s="165">
        <v>0</v>
      </c>
      <c r="AQ42" s="151"/>
      <c r="AR42" s="165">
        <v>0</v>
      </c>
      <c r="AS42" s="151"/>
      <c r="AT42" s="165">
        <v>0</v>
      </c>
      <c r="AU42" s="151">
        <v>3</v>
      </c>
      <c r="AV42" s="165">
        <v>0.06521739130434782</v>
      </c>
      <c r="AW42" s="151">
        <v>1</v>
      </c>
      <c r="AX42" s="165">
        <v>0.021739130434782608</v>
      </c>
      <c r="AY42" s="151">
        <v>3</v>
      </c>
      <c r="AZ42" s="165">
        <v>0.06521739130434782</v>
      </c>
      <c r="BA42" s="152">
        <v>46</v>
      </c>
    </row>
    <row r="43" spans="2:53" ht="12.75">
      <c r="B43" s="38" t="s">
        <v>143</v>
      </c>
      <c r="C43" s="153">
        <v>18</v>
      </c>
      <c r="D43" s="165">
        <v>0.012534818941504178</v>
      </c>
      <c r="E43" s="153">
        <v>77</v>
      </c>
      <c r="F43" s="165">
        <v>0.05362116991643454</v>
      </c>
      <c r="G43" s="153">
        <v>32</v>
      </c>
      <c r="H43" s="165">
        <v>0.022284122562674095</v>
      </c>
      <c r="I43" s="153">
        <v>9</v>
      </c>
      <c r="J43" s="165">
        <v>0.006267409470752089</v>
      </c>
      <c r="K43" s="153">
        <v>7</v>
      </c>
      <c r="L43" s="165">
        <v>0.004874651810584958</v>
      </c>
      <c r="M43" s="153">
        <v>45</v>
      </c>
      <c r="N43" s="165">
        <v>0.031337047353760444</v>
      </c>
      <c r="O43" s="153">
        <v>37</v>
      </c>
      <c r="P43" s="165">
        <v>0.02576601671309192</v>
      </c>
      <c r="Q43" s="153">
        <v>4</v>
      </c>
      <c r="R43" s="165">
        <v>0.002785515320334262</v>
      </c>
      <c r="S43" s="153">
        <v>17</v>
      </c>
      <c r="T43" s="165">
        <v>0.011838440111420613</v>
      </c>
      <c r="U43" s="153">
        <v>4</v>
      </c>
      <c r="V43" s="165">
        <v>0.002785515320334262</v>
      </c>
      <c r="W43" s="153">
        <v>6</v>
      </c>
      <c r="X43" s="165">
        <v>0.004178272980501393</v>
      </c>
      <c r="Y43" s="153">
        <v>8</v>
      </c>
      <c r="Z43" s="165">
        <v>0.005571030640668524</v>
      </c>
      <c r="AA43" s="153">
        <v>5</v>
      </c>
      <c r="AB43" s="165">
        <v>0.003481894150417827</v>
      </c>
      <c r="AC43" s="153">
        <v>790</v>
      </c>
      <c r="AD43" s="165">
        <v>0.5501392757660167</v>
      </c>
      <c r="AE43" s="153">
        <v>96</v>
      </c>
      <c r="AF43" s="165">
        <v>0.06685236768802229</v>
      </c>
      <c r="AG43" s="153">
        <v>28</v>
      </c>
      <c r="AH43" s="165">
        <v>0.019498607242339833</v>
      </c>
      <c r="AI43" s="151"/>
      <c r="AJ43" s="165">
        <v>0</v>
      </c>
      <c r="AK43" s="153">
        <v>1</v>
      </c>
      <c r="AL43" s="165">
        <v>0.0006963788300835655</v>
      </c>
      <c r="AM43" s="371"/>
      <c r="AN43" s="165">
        <v>0</v>
      </c>
      <c r="AO43" s="371">
        <v>1</v>
      </c>
      <c r="AP43" s="165">
        <v>0.0006963788300835655</v>
      </c>
      <c r="AQ43" s="153">
        <v>2</v>
      </c>
      <c r="AR43" s="165">
        <v>0.001392757660167131</v>
      </c>
      <c r="AS43" s="153">
        <v>29</v>
      </c>
      <c r="AT43" s="165">
        <v>0.0201949860724234</v>
      </c>
      <c r="AU43" s="153">
        <v>175</v>
      </c>
      <c r="AV43" s="165">
        <v>0.12186629526462396</v>
      </c>
      <c r="AW43" s="153">
        <v>17</v>
      </c>
      <c r="AX43" s="165">
        <v>0.011838440111420613</v>
      </c>
      <c r="AY43" s="153">
        <v>28</v>
      </c>
      <c r="AZ43" s="165">
        <v>0.019498607242339833</v>
      </c>
      <c r="BA43" s="152">
        <v>1436</v>
      </c>
    </row>
    <row r="44" spans="2:53" ht="12.75">
      <c r="B44" s="38" t="s">
        <v>185</v>
      </c>
      <c r="C44" s="153">
        <v>4</v>
      </c>
      <c r="D44" s="165">
        <v>0.017241379310344827</v>
      </c>
      <c r="E44" s="153">
        <v>16</v>
      </c>
      <c r="F44" s="165">
        <v>0.06896551724137931</v>
      </c>
      <c r="G44" s="153">
        <v>6</v>
      </c>
      <c r="H44" s="165">
        <v>0.02586206896551724</v>
      </c>
      <c r="I44" s="153">
        <v>2</v>
      </c>
      <c r="J44" s="165">
        <v>0.008620689655172414</v>
      </c>
      <c r="K44" s="153">
        <v>4</v>
      </c>
      <c r="L44" s="165">
        <v>0.017241379310344827</v>
      </c>
      <c r="M44" s="153">
        <v>7</v>
      </c>
      <c r="N44" s="165">
        <v>0.03017241379310345</v>
      </c>
      <c r="O44" s="153">
        <v>14</v>
      </c>
      <c r="P44" s="165">
        <v>0.0603448275862069</v>
      </c>
      <c r="Q44" s="153"/>
      <c r="R44" s="165">
        <v>0</v>
      </c>
      <c r="S44" s="153">
        <v>3</v>
      </c>
      <c r="T44" s="165">
        <v>0.01293103448275862</v>
      </c>
      <c r="U44" s="153">
        <v>1</v>
      </c>
      <c r="V44" s="165">
        <v>0.004310344827586207</v>
      </c>
      <c r="W44" s="153">
        <v>1</v>
      </c>
      <c r="X44" s="165">
        <v>0.004310344827586207</v>
      </c>
      <c r="Y44" s="153"/>
      <c r="Z44" s="165">
        <v>0</v>
      </c>
      <c r="AA44" s="153"/>
      <c r="AB44" s="165">
        <v>0</v>
      </c>
      <c r="AC44" s="153">
        <v>133</v>
      </c>
      <c r="AD44" s="165">
        <v>0.5732758620689655</v>
      </c>
      <c r="AE44" s="153">
        <v>14</v>
      </c>
      <c r="AF44" s="165">
        <v>0.0603448275862069</v>
      </c>
      <c r="AG44" s="153"/>
      <c r="AH44" s="165">
        <v>0</v>
      </c>
      <c r="AI44" s="153"/>
      <c r="AJ44" s="165">
        <v>0</v>
      </c>
      <c r="AK44" s="153">
        <v>2</v>
      </c>
      <c r="AL44" s="165">
        <v>0.008620689655172414</v>
      </c>
      <c r="AM44" s="371"/>
      <c r="AN44" s="165">
        <v>0</v>
      </c>
      <c r="AO44" s="371"/>
      <c r="AP44" s="165">
        <v>0</v>
      </c>
      <c r="AQ44" s="153"/>
      <c r="AR44" s="165">
        <v>0</v>
      </c>
      <c r="AS44" s="153">
        <v>5</v>
      </c>
      <c r="AT44" s="165">
        <v>0.021551724137931036</v>
      </c>
      <c r="AU44" s="153">
        <v>12</v>
      </c>
      <c r="AV44" s="165">
        <v>0.05172413793103448</v>
      </c>
      <c r="AW44" s="153"/>
      <c r="AX44" s="165">
        <v>0</v>
      </c>
      <c r="AY44" s="153">
        <v>8</v>
      </c>
      <c r="AZ44" s="165">
        <v>0.034482758620689655</v>
      </c>
      <c r="BA44" s="152">
        <v>232</v>
      </c>
    </row>
    <row r="45" spans="2:53" ht="12.75">
      <c r="B45" s="38" t="s">
        <v>145</v>
      </c>
      <c r="C45" s="153">
        <v>7</v>
      </c>
      <c r="D45" s="165">
        <v>0.01078582434514638</v>
      </c>
      <c r="E45" s="153">
        <v>33</v>
      </c>
      <c r="F45" s="165">
        <v>0.05084745762711865</v>
      </c>
      <c r="G45" s="153">
        <v>8</v>
      </c>
      <c r="H45" s="165">
        <v>0.012326656394453005</v>
      </c>
      <c r="I45" s="153">
        <v>7</v>
      </c>
      <c r="J45" s="165">
        <v>0.01078582434514638</v>
      </c>
      <c r="K45" s="153">
        <v>2</v>
      </c>
      <c r="L45" s="165">
        <v>0.0030816640986132513</v>
      </c>
      <c r="M45" s="153">
        <v>26</v>
      </c>
      <c r="N45" s="165">
        <v>0.040061633281972264</v>
      </c>
      <c r="O45" s="153">
        <v>19</v>
      </c>
      <c r="P45" s="165">
        <v>0.029275808936825885</v>
      </c>
      <c r="Q45" s="153">
        <v>2</v>
      </c>
      <c r="R45" s="165">
        <v>0.0030816640986132513</v>
      </c>
      <c r="S45" s="153"/>
      <c r="T45" s="165">
        <v>0</v>
      </c>
      <c r="U45" s="153">
        <v>2</v>
      </c>
      <c r="V45" s="165">
        <v>0.0030816640986132513</v>
      </c>
      <c r="W45" s="153">
        <v>2</v>
      </c>
      <c r="X45" s="165">
        <v>0.0030816640986132513</v>
      </c>
      <c r="Y45" s="153">
        <v>5</v>
      </c>
      <c r="Z45" s="165">
        <v>0.007704160246533128</v>
      </c>
      <c r="AA45" s="153">
        <v>2</v>
      </c>
      <c r="AB45" s="165">
        <v>0.0030816640986132513</v>
      </c>
      <c r="AC45" s="153">
        <v>432</v>
      </c>
      <c r="AD45" s="165">
        <v>0.6656394453004623</v>
      </c>
      <c r="AE45" s="153">
        <v>23</v>
      </c>
      <c r="AF45" s="165">
        <v>0.03543913713405239</v>
      </c>
      <c r="AG45" s="153">
        <v>8</v>
      </c>
      <c r="AH45" s="165">
        <v>0.012326656394453005</v>
      </c>
      <c r="AI45" s="151"/>
      <c r="AJ45" s="165">
        <v>0</v>
      </c>
      <c r="AK45" s="153">
        <v>2</v>
      </c>
      <c r="AL45" s="165">
        <v>0.0030816640986132513</v>
      </c>
      <c r="AM45" s="371"/>
      <c r="AN45" s="165">
        <v>0</v>
      </c>
      <c r="AO45" s="371"/>
      <c r="AP45" s="165">
        <v>0</v>
      </c>
      <c r="AQ45" s="153"/>
      <c r="AR45" s="165">
        <v>0</v>
      </c>
      <c r="AS45" s="153">
        <v>6</v>
      </c>
      <c r="AT45" s="165">
        <v>0.009244992295839754</v>
      </c>
      <c r="AU45" s="153">
        <v>51</v>
      </c>
      <c r="AV45" s="165">
        <v>0.07858243451463791</v>
      </c>
      <c r="AW45" s="153">
        <v>2</v>
      </c>
      <c r="AX45" s="165">
        <v>0.0030816640986132513</v>
      </c>
      <c r="AY45" s="153">
        <v>10</v>
      </c>
      <c r="AZ45" s="165">
        <v>0.015408320493066256</v>
      </c>
      <c r="BA45" s="152">
        <v>649</v>
      </c>
    </row>
    <row r="46" spans="2:53" ht="12.75">
      <c r="B46" s="38" t="s">
        <v>186</v>
      </c>
      <c r="C46" s="153"/>
      <c r="D46" s="165">
        <v>0</v>
      </c>
      <c r="E46" s="153"/>
      <c r="F46" s="165">
        <v>0</v>
      </c>
      <c r="G46" s="153">
        <v>1</v>
      </c>
      <c r="H46" s="165">
        <v>0.04</v>
      </c>
      <c r="I46" s="153"/>
      <c r="J46" s="165">
        <v>0</v>
      </c>
      <c r="K46" s="153"/>
      <c r="L46" s="165">
        <v>0</v>
      </c>
      <c r="M46" s="153">
        <v>1</v>
      </c>
      <c r="N46" s="165">
        <v>0.04</v>
      </c>
      <c r="O46" s="153">
        <v>1</v>
      </c>
      <c r="P46" s="165">
        <v>0.04</v>
      </c>
      <c r="Q46" s="153"/>
      <c r="R46" s="165">
        <v>0</v>
      </c>
      <c r="S46" s="153"/>
      <c r="T46" s="165">
        <v>0</v>
      </c>
      <c r="U46" s="153"/>
      <c r="V46" s="165">
        <v>0</v>
      </c>
      <c r="W46" s="153"/>
      <c r="X46" s="165">
        <v>0</v>
      </c>
      <c r="Y46" s="153">
        <v>1</v>
      </c>
      <c r="Z46" s="165">
        <v>0.04</v>
      </c>
      <c r="AA46" s="153"/>
      <c r="AB46" s="165">
        <v>0</v>
      </c>
      <c r="AC46" s="153">
        <v>7</v>
      </c>
      <c r="AD46" s="165">
        <v>0.28</v>
      </c>
      <c r="AE46" s="153">
        <v>4</v>
      </c>
      <c r="AF46" s="165">
        <v>0.16</v>
      </c>
      <c r="AG46" s="153"/>
      <c r="AH46" s="165">
        <v>0</v>
      </c>
      <c r="AI46" s="153"/>
      <c r="AJ46" s="165">
        <v>0</v>
      </c>
      <c r="AK46" s="153"/>
      <c r="AL46" s="165">
        <v>0</v>
      </c>
      <c r="AM46" s="371"/>
      <c r="AN46" s="165">
        <v>0</v>
      </c>
      <c r="AO46" s="371"/>
      <c r="AP46" s="165">
        <v>0</v>
      </c>
      <c r="AQ46" s="153">
        <v>1</v>
      </c>
      <c r="AR46" s="165">
        <v>0.04</v>
      </c>
      <c r="AS46" s="153">
        <v>6</v>
      </c>
      <c r="AT46" s="165">
        <v>0.24</v>
      </c>
      <c r="AU46" s="153">
        <v>2</v>
      </c>
      <c r="AV46" s="165">
        <v>0.08</v>
      </c>
      <c r="AW46" s="153">
        <v>1</v>
      </c>
      <c r="AX46" s="165">
        <v>0.04</v>
      </c>
      <c r="AY46" s="153"/>
      <c r="AZ46" s="165">
        <v>0</v>
      </c>
      <c r="BA46" s="152">
        <v>25</v>
      </c>
    </row>
    <row r="47" spans="2:53" ht="12.75">
      <c r="B47" s="38" t="s">
        <v>179</v>
      </c>
      <c r="C47" s="153">
        <v>2</v>
      </c>
      <c r="D47" s="165">
        <v>0.0030911901081916537</v>
      </c>
      <c r="E47" s="153">
        <v>33</v>
      </c>
      <c r="F47" s="165">
        <v>0.05100463678516229</v>
      </c>
      <c r="G47" s="153">
        <v>7</v>
      </c>
      <c r="H47" s="165">
        <v>0.010819165378670788</v>
      </c>
      <c r="I47" s="153">
        <v>4</v>
      </c>
      <c r="J47" s="165">
        <v>0.0061823802163833074</v>
      </c>
      <c r="K47" s="153">
        <v>2</v>
      </c>
      <c r="L47" s="165">
        <v>0.0030911901081916537</v>
      </c>
      <c r="M47" s="153">
        <v>14</v>
      </c>
      <c r="N47" s="165">
        <v>0.021638330757341576</v>
      </c>
      <c r="O47" s="153">
        <v>25</v>
      </c>
      <c r="P47" s="165">
        <v>0.03863987635239567</v>
      </c>
      <c r="Q47" s="153">
        <v>2</v>
      </c>
      <c r="R47" s="165">
        <v>0.0030911901081916537</v>
      </c>
      <c r="S47" s="153">
        <v>2</v>
      </c>
      <c r="T47" s="165">
        <v>0.0030911901081916537</v>
      </c>
      <c r="U47" s="153">
        <v>4</v>
      </c>
      <c r="V47" s="165">
        <v>0.0061823802163833074</v>
      </c>
      <c r="W47" s="153">
        <v>4</v>
      </c>
      <c r="X47" s="165">
        <v>0.0061823802163833074</v>
      </c>
      <c r="Y47" s="153">
        <v>3</v>
      </c>
      <c r="Z47" s="165">
        <v>0.00463678516228748</v>
      </c>
      <c r="AA47" s="153">
        <v>10</v>
      </c>
      <c r="AB47" s="165">
        <v>0.015455950540958269</v>
      </c>
      <c r="AC47" s="153">
        <v>421</v>
      </c>
      <c r="AD47" s="165">
        <v>0.6506955177743431</v>
      </c>
      <c r="AE47" s="153">
        <v>15</v>
      </c>
      <c r="AF47" s="165">
        <v>0.023183925811437404</v>
      </c>
      <c r="AG47" s="153">
        <v>2</v>
      </c>
      <c r="AH47" s="165">
        <v>0.0030911901081916537</v>
      </c>
      <c r="AI47" s="153"/>
      <c r="AJ47" s="165">
        <v>0</v>
      </c>
      <c r="AK47" s="153">
        <v>2</v>
      </c>
      <c r="AL47" s="165">
        <v>0.0030911901081916537</v>
      </c>
      <c r="AM47" s="371"/>
      <c r="AN47" s="165">
        <v>0</v>
      </c>
      <c r="AO47" s="371"/>
      <c r="AP47" s="165">
        <v>0</v>
      </c>
      <c r="AQ47" s="153"/>
      <c r="AR47" s="165">
        <v>0</v>
      </c>
      <c r="AS47" s="153">
        <v>4</v>
      </c>
      <c r="AT47" s="165">
        <v>0.0061823802163833074</v>
      </c>
      <c r="AU47" s="153">
        <v>59</v>
      </c>
      <c r="AV47" s="165">
        <v>0.09119010819165378</v>
      </c>
      <c r="AW47" s="153">
        <v>5</v>
      </c>
      <c r="AX47" s="165">
        <v>0.0077279752704791345</v>
      </c>
      <c r="AY47" s="153">
        <v>27</v>
      </c>
      <c r="AZ47" s="165">
        <v>0.04173106646058733</v>
      </c>
      <c r="BA47" s="152">
        <v>647</v>
      </c>
    </row>
    <row r="48" spans="2:53" ht="12.75">
      <c r="B48" s="38" t="s">
        <v>146</v>
      </c>
      <c r="C48" s="153"/>
      <c r="D48" s="165">
        <v>0</v>
      </c>
      <c r="E48" s="153">
        <v>7</v>
      </c>
      <c r="F48" s="165">
        <v>0.035897435897435895</v>
      </c>
      <c r="G48" s="153">
        <v>3</v>
      </c>
      <c r="H48" s="165">
        <v>0.015384615384615385</v>
      </c>
      <c r="I48" s="153"/>
      <c r="J48" s="165">
        <v>0</v>
      </c>
      <c r="K48" s="153">
        <v>3</v>
      </c>
      <c r="L48" s="165">
        <v>0.015384615384615385</v>
      </c>
      <c r="M48" s="153">
        <v>2</v>
      </c>
      <c r="N48" s="165">
        <v>0.010256410256410256</v>
      </c>
      <c r="O48" s="153">
        <v>8</v>
      </c>
      <c r="P48" s="165">
        <v>0.041025641025641026</v>
      </c>
      <c r="Q48" s="153"/>
      <c r="R48" s="165">
        <v>0</v>
      </c>
      <c r="S48" s="153"/>
      <c r="T48" s="165">
        <v>0</v>
      </c>
      <c r="U48" s="153"/>
      <c r="V48" s="165">
        <v>0</v>
      </c>
      <c r="W48" s="153">
        <v>1</v>
      </c>
      <c r="X48" s="165">
        <v>0.005128205128205128</v>
      </c>
      <c r="Y48" s="153">
        <v>2</v>
      </c>
      <c r="Z48" s="165">
        <v>0.010256410256410256</v>
      </c>
      <c r="AA48" s="153">
        <v>1</v>
      </c>
      <c r="AB48" s="165">
        <v>0.005128205128205128</v>
      </c>
      <c r="AC48" s="153">
        <v>134</v>
      </c>
      <c r="AD48" s="165">
        <v>0.6871794871794872</v>
      </c>
      <c r="AE48" s="153">
        <v>5</v>
      </c>
      <c r="AF48" s="165">
        <v>0.02564102564102564</v>
      </c>
      <c r="AG48" s="153">
        <v>1</v>
      </c>
      <c r="AH48" s="165">
        <v>0.005128205128205128</v>
      </c>
      <c r="AI48" s="151"/>
      <c r="AJ48" s="165">
        <v>0</v>
      </c>
      <c r="AK48" s="153"/>
      <c r="AL48" s="165">
        <v>0</v>
      </c>
      <c r="AM48" s="371"/>
      <c r="AN48" s="165">
        <v>0</v>
      </c>
      <c r="AO48" s="371">
        <v>1</v>
      </c>
      <c r="AP48" s="165">
        <v>0.005128205128205128</v>
      </c>
      <c r="AQ48" s="153"/>
      <c r="AR48" s="165">
        <v>0</v>
      </c>
      <c r="AS48" s="153">
        <v>3</v>
      </c>
      <c r="AT48" s="165">
        <v>0.015384615384615385</v>
      </c>
      <c r="AU48" s="153">
        <v>14</v>
      </c>
      <c r="AV48" s="165">
        <v>0.07179487179487179</v>
      </c>
      <c r="AW48" s="153"/>
      <c r="AX48" s="165">
        <v>0</v>
      </c>
      <c r="AY48" s="153">
        <v>10</v>
      </c>
      <c r="AZ48" s="165">
        <v>0.05128205128205128</v>
      </c>
      <c r="BA48" s="152">
        <v>195</v>
      </c>
    </row>
    <row r="49" spans="2:53" ht="12.75">
      <c r="B49" s="38" t="s">
        <v>147</v>
      </c>
      <c r="C49" s="153">
        <v>1</v>
      </c>
      <c r="D49" s="165">
        <v>0.006802721088435374</v>
      </c>
      <c r="E49" s="153">
        <v>4</v>
      </c>
      <c r="F49" s="165">
        <v>0.027210884353741496</v>
      </c>
      <c r="G49" s="153">
        <v>1</v>
      </c>
      <c r="H49" s="165">
        <v>0.006802721088435374</v>
      </c>
      <c r="I49" s="153">
        <v>1</v>
      </c>
      <c r="J49" s="165">
        <v>0.006802721088435374</v>
      </c>
      <c r="K49" s="153">
        <v>1</v>
      </c>
      <c r="L49" s="165">
        <v>0.006802721088435374</v>
      </c>
      <c r="M49" s="153">
        <v>4</v>
      </c>
      <c r="N49" s="165">
        <v>0.027210884353741496</v>
      </c>
      <c r="O49" s="153">
        <v>3</v>
      </c>
      <c r="P49" s="165">
        <v>0.02040816326530612</v>
      </c>
      <c r="Q49" s="153"/>
      <c r="R49" s="165">
        <v>0</v>
      </c>
      <c r="S49" s="153">
        <v>1</v>
      </c>
      <c r="T49" s="165">
        <v>0.006802721088435374</v>
      </c>
      <c r="U49" s="153">
        <v>1</v>
      </c>
      <c r="V49" s="165">
        <v>0.006802721088435374</v>
      </c>
      <c r="W49" s="153"/>
      <c r="X49" s="165">
        <v>0</v>
      </c>
      <c r="Y49" s="153"/>
      <c r="Z49" s="165">
        <v>0</v>
      </c>
      <c r="AA49" s="153">
        <v>3</v>
      </c>
      <c r="AB49" s="165">
        <v>0.02040816326530612</v>
      </c>
      <c r="AC49" s="153">
        <v>101</v>
      </c>
      <c r="AD49" s="165">
        <v>0.6870748299319728</v>
      </c>
      <c r="AE49" s="153">
        <v>9</v>
      </c>
      <c r="AF49" s="165">
        <v>0.061224489795918366</v>
      </c>
      <c r="AG49" s="153"/>
      <c r="AH49" s="165">
        <v>0</v>
      </c>
      <c r="AI49" s="151"/>
      <c r="AJ49" s="165">
        <v>0</v>
      </c>
      <c r="AK49" s="153"/>
      <c r="AL49" s="165">
        <v>0</v>
      </c>
      <c r="AM49" s="371"/>
      <c r="AN49" s="165">
        <v>0</v>
      </c>
      <c r="AO49" s="371"/>
      <c r="AP49" s="165">
        <v>0</v>
      </c>
      <c r="AQ49" s="153"/>
      <c r="AR49" s="165">
        <v>0</v>
      </c>
      <c r="AS49" s="153">
        <v>5</v>
      </c>
      <c r="AT49" s="165">
        <v>0.034013605442176874</v>
      </c>
      <c r="AU49" s="153">
        <v>8</v>
      </c>
      <c r="AV49" s="165">
        <v>0.05442176870748299</v>
      </c>
      <c r="AW49" s="153">
        <v>1</v>
      </c>
      <c r="AX49" s="165">
        <v>0.006802721088435374</v>
      </c>
      <c r="AY49" s="153">
        <v>3</v>
      </c>
      <c r="AZ49" s="165">
        <v>0.02040816326530612</v>
      </c>
      <c r="BA49" s="152">
        <v>147</v>
      </c>
    </row>
    <row r="50" spans="2:53" ht="12.75">
      <c r="B50" s="38" t="s">
        <v>180</v>
      </c>
      <c r="C50" s="153">
        <v>1</v>
      </c>
      <c r="D50" s="165">
        <v>0.011494252873563218</v>
      </c>
      <c r="E50" s="153">
        <v>3</v>
      </c>
      <c r="F50" s="165">
        <v>0.034482758620689655</v>
      </c>
      <c r="G50" s="153">
        <v>3</v>
      </c>
      <c r="H50" s="165">
        <v>0.034482758620689655</v>
      </c>
      <c r="I50" s="153"/>
      <c r="J50" s="165">
        <v>0</v>
      </c>
      <c r="K50" s="153"/>
      <c r="L50" s="165">
        <v>0</v>
      </c>
      <c r="M50" s="153">
        <v>5</v>
      </c>
      <c r="N50" s="165">
        <v>0.05747126436781609</v>
      </c>
      <c r="O50" s="153">
        <v>3</v>
      </c>
      <c r="P50" s="165">
        <v>0.034482758620689655</v>
      </c>
      <c r="Q50" s="153">
        <v>1</v>
      </c>
      <c r="R50" s="165">
        <v>0.011494252873563218</v>
      </c>
      <c r="S50" s="153"/>
      <c r="T50" s="165">
        <v>0</v>
      </c>
      <c r="U50" s="153"/>
      <c r="V50" s="165">
        <v>0</v>
      </c>
      <c r="W50" s="153"/>
      <c r="X50" s="165">
        <v>0</v>
      </c>
      <c r="Y50" s="153">
        <v>2</v>
      </c>
      <c r="Z50" s="165">
        <v>0.022988505747126436</v>
      </c>
      <c r="AA50" s="153"/>
      <c r="AB50" s="165">
        <v>0</v>
      </c>
      <c r="AC50" s="153">
        <v>62</v>
      </c>
      <c r="AD50" s="165">
        <v>0.7126436781609196</v>
      </c>
      <c r="AE50" s="153"/>
      <c r="AF50" s="165">
        <v>0</v>
      </c>
      <c r="AG50" s="153"/>
      <c r="AH50" s="165">
        <v>0</v>
      </c>
      <c r="AI50" s="153"/>
      <c r="AJ50" s="165">
        <v>0</v>
      </c>
      <c r="AK50" s="153"/>
      <c r="AL50" s="165">
        <v>0</v>
      </c>
      <c r="AM50" s="371"/>
      <c r="AN50" s="165">
        <v>0</v>
      </c>
      <c r="AO50" s="371"/>
      <c r="AP50" s="165">
        <v>0</v>
      </c>
      <c r="AQ50" s="153"/>
      <c r="AR50" s="165">
        <v>0</v>
      </c>
      <c r="AS50" s="153"/>
      <c r="AT50" s="165">
        <v>0</v>
      </c>
      <c r="AU50" s="153">
        <v>4</v>
      </c>
      <c r="AV50" s="165">
        <v>0.04597701149425287</v>
      </c>
      <c r="AW50" s="153">
        <v>1</v>
      </c>
      <c r="AX50" s="165">
        <v>0.011494252873563218</v>
      </c>
      <c r="AY50" s="153">
        <v>2</v>
      </c>
      <c r="AZ50" s="165">
        <v>0.022988505747126436</v>
      </c>
      <c r="BA50" s="152">
        <v>87</v>
      </c>
    </row>
    <row r="51" spans="2:53" ht="12.75">
      <c r="B51" s="38" t="s">
        <v>181</v>
      </c>
      <c r="C51" s="153">
        <v>2</v>
      </c>
      <c r="D51" s="165">
        <v>0.007407407407407408</v>
      </c>
      <c r="E51" s="153">
        <v>8</v>
      </c>
      <c r="F51" s="165">
        <v>0.02962962962962963</v>
      </c>
      <c r="G51" s="153">
        <v>2</v>
      </c>
      <c r="H51" s="165">
        <v>0.007407407407407408</v>
      </c>
      <c r="I51" s="153">
        <v>1</v>
      </c>
      <c r="J51" s="165">
        <v>0.003703703703703704</v>
      </c>
      <c r="K51" s="153">
        <v>1</v>
      </c>
      <c r="L51" s="165">
        <v>0.003703703703703704</v>
      </c>
      <c r="M51" s="153">
        <v>6</v>
      </c>
      <c r="N51" s="165">
        <v>0.022222222222222223</v>
      </c>
      <c r="O51" s="153">
        <v>6</v>
      </c>
      <c r="P51" s="165">
        <v>0.022222222222222223</v>
      </c>
      <c r="Q51" s="153"/>
      <c r="R51" s="165">
        <v>0</v>
      </c>
      <c r="S51" s="153">
        <v>1</v>
      </c>
      <c r="T51" s="165">
        <v>0.003703703703703704</v>
      </c>
      <c r="U51" s="153"/>
      <c r="V51" s="165">
        <v>0</v>
      </c>
      <c r="W51" s="153">
        <v>3</v>
      </c>
      <c r="X51" s="165">
        <v>0.011111111111111112</v>
      </c>
      <c r="Y51" s="153">
        <v>1</v>
      </c>
      <c r="Z51" s="165">
        <v>0.003703703703703704</v>
      </c>
      <c r="AA51" s="153"/>
      <c r="AB51" s="165">
        <v>0</v>
      </c>
      <c r="AC51" s="153">
        <v>202</v>
      </c>
      <c r="AD51" s="165">
        <v>0.7481481481481481</v>
      </c>
      <c r="AE51" s="153">
        <v>4</v>
      </c>
      <c r="AF51" s="165">
        <v>0.014814814814814815</v>
      </c>
      <c r="AG51" s="153">
        <v>1</v>
      </c>
      <c r="AH51" s="165">
        <v>0.003703703703703704</v>
      </c>
      <c r="AI51" s="151"/>
      <c r="AJ51" s="165">
        <v>0</v>
      </c>
      <c r="AK51" s="153">
        <v>1</v>
      </c>
      <c r="AL51" s="165">
        <v>0.003703703703703704</v>
      </c>
      <c r="AM51" s="371"/>
      <c r="AN51" s="165">
        <v>0</v>
      </c>
      <c r="AO51" s="371"/>
      <c r="AP51" s="165">
        <v>0</v>
      </c>
      <c r="AQ51" s="153"/>
      <c r="AR51" s="165">
        <v>0</v>
      </c>
      <c r="AS51" s="153"/>
      <c r="AT51" s="165">
        <v>0</v>
      </c>
      <c r="AU51" s="153">
        <v>16</v>
      </c>
      <c r="AV51" s="165">
        <v>0.05925925925925926</v>
      </c>
      <c r="AW51" s="153">
        <v>2</v>
      </c>
      <c r="AX51" s="165">
        <v>0.007407407407407408</v>
      </c>
      <c r="AY51" s="153">
        <v>13</v>
      </c>
      <c r="AZ51" s="165">
        <v>0.04814814814814815</v>
      </c>
      <c r="BA51" s="152">
        <v>270</v>
      </c>
    </row>
    <row r="52" spans="2:53" ht="12.75">
      <c r="B52" s="38" t="s">
        <v>182</v>
      </c>
      <c r="C52" s="153">
        <v>1</v>
      </c>
      <c r="D52" s="165">
        <v>0.010526315789473684</v>
      </c>
      <c r="E52" s="153">
        <v>6</v>
      </c>
      <c r="F52" s="165">
        <v>0.06315789473684211</v>
      </c>
      <c r="G52" s="153">
        <v>4</v>
      </c>
      <c r="H52" s="165">
        <v>0.042105263157894736</v>
      </c>
      <c r="I52" s="153">
        <v>3</v>
      </c>
      <c r="J52" s="165">
        <v>0.031578947368421054</v>
      </c>
      <c r="K52" s="153">
        <v>1</v>
      </c>
      <c r="L52" s="165">
        <v>0.010526315789473684</v>
      </c>
      <c r="M52" s="153">
        <v>5</v>
      </c>
      <c r="N52" s="165">
        <v>0.05263157894736842</v>
      </c>
      <c r="O52" s="153">
        <v>5</v>
      </c>
      <c r="P52" s="165">
        <v>0.05263157894736842</v>
      </c>
      <c r="Q52" s="153">
        <v>1</v>
      </c>
      <c r="R52" s="165">
        <v>0.010526315789473684</v>
      </c>
      <c r="S52" s="153">
        <v>1</v>
      </c>
      <c r="T52" s="165">
        <v>0.010526315789473684</v>
      </c>
      <c r="U52" s="153"/>
      <c r="V52" s="165">
        <v>0</v>
      </c>
      <c r="W52" s="153"/>
      <c r="X52" s="165">
        <v>0</v>
      </c>
      <c r="Y52" s="153">
        <v>1</v>
      </c>
      <c r="Z52" s="165">
        <v>0.010526315789473684</v>
      </c>
      <c r="AA52" s="153">
        <v>1</v>
      </c>
      <c r="AB52" s="165">
        <v>0.010526315789473684</v>
      </c>
      <c r="AC52" s="153">
        <v>34</v>
      </c>
      <c r="AD52" s="165">
        <v>0.35789473684210527</v>
      </c>
      <c r="AE52" s="153">
        <v>10</v>
      </c>
      <c r="AF52" s="165">
        <v>0.10526315789473684</v>
      </c>
      <c r="AG52" s="153">
        <v>1</v>
      </c>
      <c r="AH52" s="165">
        <v>0.010526315789473684</v>
      </c>
      <c r="AI52" s="151"/>
      <c r="AJ52" s="165">
        <v>0</v>
      </c>
      <c r="AK52" s="153">
        <v>1</v>
      </c>
      <c r="AL52" s="165">
        <v>0.010526315789473684</v>
      </c>
      <c r="AM52" s="372">
        <v>1</v>
      </c>
      <c r="AN52" s="165">
        <v>0.010526315789473684</v>
      </c>
      <c r="AO52" s="371"/>
      <c r="AP52" s="165">
        <v>0</v>
      </c>
      <c r="AQ52" s="153"/>
      <c r="AR52" s="165">
        <v>0</v>
      </c>
      <c r="AS52" s="153">
        <v>7</v>
      </c>
      <c r="AT52" s="165">
        <v>0.07368421052631578</v>
      </c>
      <c r="AU52" s="153">
        <v>10</v>
      </c>
      <c r="AV52" s="165">
        <v>0.10526315789473684</v>
      </c>
      <c r="AW52" s="153">
        <v>2</v>
      </c>
      <c r="AX52" s="165">
        <v>0.021052631578947368</v>
      </c>
      <c r="AY52" s="153"/>
      <c r="AZ52" s="165">
        <v>0</v>
      </c>
      <c r="BA52" s="152">
        <v>95</v>
      </c>
    </row>
    <row r="53" spans="2:53" ht="12.75">
      <c r="B53" s="38" t="s">
        <v>159</v>
      </c>
      <c r="C53" s="153">
        <v>7</v>
      </c>
      <c r="D53" s="165">
        <v>0.0047814207650273225</v>
      </c>
      <c r="E53" s="153">
        <v>54</v>
      </c>
      <c r="F53" s="165">
        <v>0.036885245901639344</v>
      </c>
      <c r="G53" s="153">
        <v>23</v>
      </c>
      <c r="H53" s="165">
        <v>0.015710382513661202</v>
      </c>
      <c r="I53" s="153">
        <v>13</v>
      </c>
      <c r="J53" s="165">
        <v>0.008879781420765027</v>
      </c>
      <c r="K53" s="153">
        <v>7</v>
      </c>
      <c r="L53" s="165">
        <v>0.0047814207650273225</v>
      </c>
      <c r="M53" s="153">
        <v>47</v>
      </c>
      <c r="N53" s="165">
        <v>0.03210382513661202</v>
      </c>
      <c r="O53" s="153">
        <v>25</v>
      </c>
      <c r="P53" s="165">
        <v>0.01707650273224044</v>
      </c>
      <c r="Q53" s="153">
        <v>5</v>
      </c>
      <c r="R53" s="165">
        <v>0.0034153005464480873</v>
      </c>
      <c r="S53" s="153">
        <v>9</v>
      </c>
      <c r="T53" s="165">
        <v>0.006147540983606557</v>
      </c>
      <c r="U53" s="153">
        <v>1</v>
      </c>
      <c r="V53" s="165">
        <v>0.0006830601092896175</v>
      </c>
      <c r="W53" s="153">
        <v>2</v>
      </c>
      <c r="X53" s="165">
        <v>0.001366120218579235</v>
      </c>
      <c r="Y53" s="153">
        <v>11</v>
      </c>
      <c r="Z53" s="165">
        <v>0.007513661202185792</v>
      </c>
      <c r="AA53" s="153">
        <v>18</v>
      </c>
      <c r="AB53" s="165">
        <v>0.012295081967213115</v>
      </c>
      <c r="AC53" s="153">
        <v>1012</v>
      </c>
      <c r="AD53" s="165">
        <v>0.6912568306010929</v>
      </c>
      <c r="AE53" s="153">
        <v>31</v>
      </c>
      <c r="AF53" s="165">
        <v>0.02117486338797814</v>
      </c>
      <c r="AG53" s="153">
        <v>3</v>
      </c>
      <c r="AH53" s="165">
        <v>0.0020491803278688526</v>
      </c>
      <c r="AI53" s="153"/>
      <c r="AJ53" s="165">
        <v>0</v>
      </c>
      <c r="AK53" s="153">
        <v>2</v>
      </c>
      <c r="AL53" s="165">
        <v>0.001366120218579235</v>
      </c>
      <c r="AM53" s="371"/>
      <c r="AN53" s="165">
        <v>0</v>
      </c>
      <c r="AO53" s="371"/>
      <c r="AP53" s="165">
        <v>0</v>
      </c>
      <c r="AQ53" s="153"/>
      <c r="AR53" s="165">
        <v>0</v>
      </c>
      <c r="AS53" s="153">
        <v>5</v>
      </c>
      <c r="AT53" s="165">
        <v>0.0034153005464480873</v>
      </c>
      <c r="AU53" s="153">
        <v>122</v>
      </c>
      <c r="AV53" s="165">
        <v>0.08333333333333333</v>
      </c>
      <c r="AW53" s="153">
        <v>9</v>
      </c>
      <c r="AX53" s="165">
        <v>0.006147540983606557</v>
      </c>
      <c r="AY53" s="153">
        <v>58</v>
      </c>
      <c r="AZ53" s="165">
        <v>0.03961748633879782</v>
      </c>
      <c r="BA53" s="152">
        <v>1464</v>
      </c>
    </row>
    <row r="54" spans="2:53" ht="12.75">
      <c r="B54" s="38" t="s">
        <v>187</v>
      </c>
      <c r="C54" s="153"/>
      <c r="D54" s="165">
        <v>0</v>
      </c>
      <c r="E54" s="153">
        <v>9</v>
      </c>
      <c r="F54" s="165">
        <v>0.026785714285714284</v>
      </c>
      <c r="G54" s="153">
        <v>4</v>
      </c>
      <c r="H54" s="165">
        <v>0.011904761904761904</v>
      </c>
      <c r="I54" s="153">
        <v>4</v>
      </c>
      <c r="J54" s="165">
        <v>0.011904761904761904</v>
      </c>
      <c r="K54" s="153">
        <v>1</v>
      </c>
      <c r="L54" s="165">
        <v>0.002976190476190476</v>
      </c>
      <c r="M54" s="153">
        <v>6</v>
      </c>
      <c r="N54" s="165">
        <v>0.017857142857142856</v>
      </c>
      <c r="O54" s="153">
        <v>4</v>
      </c>
      <c r="P54" s="165">
        <v>0.011904761904761904</v>
      </c>
      <c r="Q54" s="153">
        <v>2</v>
      </c>
      <c r="R54" s="165">
        <v>0.005952380952380952</v>
      </c>
      <c r="S54" s="153">
        <v>1</v>
      </c>
      <c r="T54" s="165">
        <v>0.002976190476190476</v>
      </c>
      <c r="U54" s="153">
        <v>2</v>
      </c>
      <c r="V54" s="165">
        <v>0.005952380952380952</v>
      </c>
      <c r="W54" s="153">
        <v>1</v>
      </c>
      <c r="X54" s="165">
        <v>0.002976190476190476</v>
      </c>
      <c r="Y54" s="153">
        <v>6</v>
      </c>
      <c r="Z54" s="165">
        <v>0.017857142857142856</v>
      </c>
      <c r="AA54" s="153">
        <v>4</v>
      </c>
      <c r="AB54" s="165">
        <v>0.011904761904761904</v>
      </c>
      <c r="AC54" s="153">
        <v>225</v>
      </c>
      <c r="AD54" s="165">
        <v>0.6696428571428571</v>
      </c>
      <c r="AE54" s="153">
        <v>8</v>
      </c>
      <c r="AF54" s="165">
        <v>0.023809523809523808</v>
      </c>
      <c r="AG54" s="153">
        <v>2</v>
      </c>
      <c r="AH54" s="165">
        <v>0.005952380952380952</v>
      </c>
      <c r="AI54" s="151"/>
      <c r="AJ54" s="165">
        <v>0</v>
      </c>
      <c r="AK54" s="153"/>
      <c r="AL54" s="165">
        <v>0</v>
      </c>
      <c r="AM54" s="371"/>
      <c r="AN54" s="165">
        <v>0</v>
      </c>
      <c r="AO54" s="371"/>
      <c r="AP54" s="165">
        <v>0</v>
      </c>
      <c r="AQ54" s="153">
        <v>1</v>
      </c>
      <c r="AR54" s="165">
        <v>0.002976190476190476</v>
      </c>
      <c r="AS54" s="153"/>
      <c r="AT54" s="165">
        <v>0</v>
      </c>
      <c r="AU54" s="153">
        <v>38</v>
      </c>
      <c r="AV54" s="165">
        <v>0.1130952380952381</v>
      </c>
      <c r="AW54" s="153">
        <v>2</v>
      </c>
      <c r="AX54" s="165">
        <v>0.005952380952380952</v>
      </c>
      <c r="AY54" s="153">
        <v>16</v>
      </c>
      <c r="AZ54" s="165">
        <v>0.047619047619047616</v>
      </c>
      <c r="BA54" s="152">
        <v>336</v>
      </c>
    </row>
    <row r="55" spans="2:53" ht="12.75">
      <c r="B55" s="56" t="s">
        <v>188</v>
      </c>
      <c r="C55" s="166"/>
      <c r="D55" s="165">
        <v>0</v>
      </c>
      <c r="E55" s="166">
        <v>8</v>
      </c>
      <c r="F55" s="165">
        <v>0.03827751196172249</v>
      </c>
      <c r="G55" s="153">
        <v>3</v>
      </c>
      <c r="H55" s="165">
        <v>0.014354066985645933</v>
      </c>
      <c r="I55" s="153">
        <v>4</v>
      </c>
      <c r="J55" s="165">
        <v>0.019138755980861243</v>
      </c>
      <c r="K55" s="153"/>
      <c r="L55" s="165">
        <v>0</v>
      </c>
      <c r="M55" s="153">
        <v>4</v>
      </c>
      <c r="N55" s="165">
        <v>0.019138755980861243</v>
      </c>
      <c r="O55" s="166">
        <v>2</v>
      </c>
      <c r="P55" s="165">
        <v>0.009569377990430622</v>
      </c>
      <c r="Q55" s="153">
        <v>3</v>
      </c>
      <c r="R55" s="165">
        <v>0.014354066985645933</v>
      </c>
      <c r="S55" s="153"/>
      <c r="T55" s="165">
        <v>0</v>
      </c>
      <c r="U55" s="153"/>
      <c r="V55" s="165">
        <v>0</v>
      </c>
      <c r="W55" s="166"/>
      <c r="X55" s="165">
        <v>0</v>
      </c>
      <c r="Y55" s="153">
        <v>4</v>
      </c>
      <c r="Z55" s="165">
        <v>0.019138755980861243</v>
      </c>
      <c r="AA55" s="153">
        <v>2</v>
      </c>
      <c r="AB55" s="165">
        <v>0.009569377990430622</v>
      </c>
      <c r="AC55" s="153">
        <v>110</v>
      </c>
      <c r="AD55" s="165">
        <v>0.5263157894736842</v>
      </c>
      <c r="AE55" s="166">
        <v>9</v>
      </c>
      <c r="AF55" s="165">
        <v>0.0430622009569378</v>
      </c>
      <c r="AG55" s="153">
        <v>1</v>
      </c>
      <c r="AH55" s="165">
        <v>0.004784688995215311</v>
      </c>
      <c r="AI55" s="153"/>
      <c r="AJ55" s="165">
        <v>0</v>
      </c>
      <c r="AK55" s="153">
        <v>1</v>
      </c>
      <c r="AL55" s="165">
        <v>0.004784688995215311</v>
      </c>
      <c r="AM55" s="373"/>
      <c r="AN55" s="165">
        <v>0</v>
      </c>
      <c r="AO55" s="373"/>
      <c r="AP55" s="165">
        <v>0</v>
      </c>
      <c r="AQ55" s="153"/>
      <c r="AR55" s="165">
        <v>0</v>
      </c>
      <c r="AS55" s="153">
        <v>4</v>
      </c>
      <c r="AT55" s="165">
        <v>0.019138755980861243</v>
      </c>
      <c r="AU55" s="166">
        <v>40</v>
      </c>
      <c r="AV55" s="165">
        <v>0.19138755980861244</v>
      </c>
      <c r="AW55" s="368">
        <v>2</v>
      </c>
      <c r="AX55" s="165">
        <v>0.009569377990430622</v>
      </c>
      <c r="AY55" s="368">
        <v>12</v>
      </c>
      <c r="AZ55" s="165">
        <v>0.05741626794258373</v>
      </c>
      <c r="BA55" s="152">
        <v>209</v>
      </c>
    </row>
    <row r="56" spans="2:53" ht="12.75">
      <c r="B56" s="38" t="s">
        <v>189</v>
      </c>
      <c r="C56" s="153"/>
      <c r="D56" s="165">
        <v>0</v>
      </c>
      <c r="E56" s="153">
        <v>1</v>
      </c>
      <c r="F56" s="165">
        <v>0.025</v>
      </c>
      <c r="G56" s="153"/>
      <c r="H56" s="165">
        <v>0</v>
      </c>
      <c r="I56" s="153"/>
      <c r="J56" s="165">
        <v>0</v>
      </c>
      <c r="K56" s="153"/>
      <c r="L56" s="165">
        <v>0</v>
      </c>
      <c r="M56" s="153"/>
      <c r="N56" s="165">
        <v>0</v>
      </c>
      <c r="O56" s="153"/>
      <c r="P56" s="165">
        <v>0</v>
      </c>
      <c r="Q56" s="153"/>
      <c r="R56" s="165">
        <v>0</v>
      </c>
      <c r="S56" s="153"/>
      <c r="T56" s="165">
        <v>0</v>
      </c>
      <c r="U56" s="153"/>
      <c r="V56" s="165">
        <v>0</v>
      </c>
      <c r="W56" s="153"/>
      <c r="X56" s="165">
        <v>0</v>
      </c>
      <c r="Y56" s="153">
        <v>1</v>
      </c>
      <c r="Z56" s="165">
        <v>0.025</v>
      </c>
      <c r="AA56" s="153"/>
      <c r="AB56" s="165">
        <v>0</v>
      </c>
      <c r="AC56" s="153">
        <v>27</v>
      </c>
      <c r="AD56" s="165">
        <v>0.675</v>
      </c>
      <c r="AE56" s="153">
        <v>2</v>
      </c>
      <c r="AF56" s="165">
        <v>0.05</v>
      </c>
      <c r="AG56" s="153">
        <v>1</v>
      </c>
      <c r="AH56" s="165">
        <v>0.025</v>
      </c>
      <c r="AI56" s="153"/>
      <c r="AJ56" s="165">
        <v>0</v>
      </c>
      <c r="AK56" s="153">
        <v>2</v>
      </c>
      <c r="AL56" s="165">
        <v>0.05</v>
      </c>
      <c r="AM56" s="373"/>
      <c r="AN56" s="165">
        <v>0</v>
      </c>
      <c r="AO56" s="373"/>
      <c r="AP56" s="165">
        <v>0</v>
      </c>
      <c r="AQ56" s="153"/>
      <c r="AR56" s="165">
        <v>0</v>
      </c>
      <c r="AS56" s="153">
        <v>1</v>
      </c>
      <c r="AT56" s="165">
        <v>0.025</v>
      </c>
      <c r="AU56" s="153">
        <v>5</v>
      </c>
      <c r="AV56" s="165">
        <v>0.125</v>
      </c>
      <c r="AW56" s="368"/>
      <c r="AX56" s="165">
        <v>0</v>
      </c>
      <c r="AY56" s="368"/>
      <c r="AZ56" s="165">
        <v>0</v>
      </c>
      <c r="BA56" s="152">
        <v>40</v>
      </c>
    </row>
    <row r="57" spans="2:53" ht="12.75">
      <c r="B57" s="38" t="s">
        <v>190</v>
      </c>
      <c r="C57" s="153"/>
      <c r="D57" s="165">
        <v>0</v>
      </c>
      <c r="E57" s="153"/>
      <c r="F57" s="165">
        <v>0</v>
      </c>
      <c r="G57" s="153"/>
      <c r="H57" s="165">
        <v>0</v>
      </c>
      <c r="I57" s="153"/>
      <c r="J57" s="165">
        <v>0</v>
      </c>
      <c r="K57" s="153"/>
      <c r="L57" s="165">
        <v>0</v>
      </c>
      <c r="M57" s="153"/>
      <c r="N57" s="165">
        <v>0</v>
      </c>
      <c r="O57" s="153"/>
      <c r="P57" s="165">
        <v>0</v>
      </c>
      <c r="Q57" s="153"/>
      <c r="R57" s="165">
        <v>0</v>
      </c>
      <c r="S57" s="153"/>
      <c r="T57" s="165">
        <v>0</v>
      </c>
      <c r="U57" s="153"/>
      <c r="V57" s="165">
        <v>0</v>
      </c>
      <c r="W57" s="153"/>
      <c r="X57" s="165">
        <v>0</v>
      </c>
      <c r="Y57" s="153">
        <v>1</v>
      </c>
      <c r="Z57" s="165">
        <v>0.05555555555555555</v>
      </c>
      <c r="AA57" s="153"/>
      <c r="AB57" s="165">
        <v>0</v>
      </c>
      <c r="AC57" s="153">
        <v>9</v>
      </c>
      <c r="AD57" s="165">
        <v>0.5</v>
      </c>
      <c r="AE57" s="153"/>
      <c r="AF57" s="165">
        <v>0</v>
      </c>
      <c r="AG57" s="153"/>
      <c r="AH57" s="165">
        <v>0</v>
      </c>
      <c r="AI57" s="153"/>
      <c r="AJ57" s="165">
        <v>0</v>
      </c>
      <c r="AK57" s="153">
        <v>1</v>
      </c>
      <c r="AL57" s="165">
        <v>0.05555555555555555</v>
      </c>
      <c r="AM57" s="371"/>
      <c r="AN57" s="165">
        <v>0</v>
      </c>
      <c r="AO57" s="371"/>
      <c r="AP57" s="165">
        <v>0</v>
      </c>
      <c r="AQ57" s="153"/>
      <c r="AR57" s="165">
        <v>0</v>
      </c>
      <c r="AS57" s="153"/>
      <c r="AT57" s="165">
        <v>0</v>
      </c>
      <c r="AU57" s="153">
        <v>5</v>
      </c>
      <c r="AV57" s="165">
        <v>0.2777777777777778</v>
      </c>
      <c r="AW57" s="153"/>
      <c r="AX57" s="165">
        <v>0</v>
      </c>
      <c r="AY57" s="153">
        <v>2</v>
      </c>
      <c r="AZ57" s="165">
        <v>0.1111111111111111</v>
      </c>
      <c r="BA57" s="152">
        <v>18</v>
      </c>
    </row>
    <row r="58" spans="2:53" ht="12.75">
      <c r="B58" s="38" t="s">
        <v>151</v>
      </c>
      <c r="C58" s="153"/>
      <c r="D58" s="165">
        <v>0</v>
      </c>
      <c r="E58" s="153">
        <v>8</v>
      </c>
      <c r="F58" s="165">
        <v>0.029304029304029304</v>
      </c>
      <c r="G58" s="153">
        <v>4</v>
      </c>
      <c r="H58" s="165">
        <v>0.014652014652014652</v>
      </c>
      <c r="I58" s="153">
        <v>2</v>
      </c>
      <c r="J58" s="165">
        <v>0.007326007326007326</v>
      </c>
      <c r="K58" s="153">
        <v>2</v>
      </c>
      <c r="L58" s="165">
        <v>0.007326007326007326</v>
      </c>
      <c r="M58" s="153">
        <v>2</v>
      </c>
      <c r="N58" s="165">
        <v>0.007326007326007326</v>
      </c>
      <c r="O58" s="153">
        <v>6</v>
      </c>
      <c r="P58" s="165">
        <v>0.02197802197802198</v>
      </c>
      <c r="Q58" s="153">
        <v>1</v>
      </c>
      <c r="R58" s="165">
        <v>0.003663003663003663</v>
      </c>
      <c r="S58" s="153">
        <v>1</v>
      </c>
      <c r="T58" s="165">
        <v>0.003663003663003663</v>
      </c>
      <c r="U58" s="153">
        <v>2</v>
      </c>
      <c r="V58" s="165">
        <v>0.007326007326007326</v>
      </c>
      <c r="W58" s="153">
        <v>3</v>
      </c>
      <c r="X58" s="165">
        <v>0.01098901098901099</v>
      </c>
      <c r="Y58" s="153">
        <v>1</v>
      </c>
      <c r="Z58" s="165">
        <v>0.003663003663003663</v>
      </c>
      <c r="AA58" s="153">
        <v>3</v>
      </c>
      <c r="AB58" s="165">
        <v>0.01098901098901099</v>
      </c>
      <c r="AC58" s="153">
        <v>199</v>
      </c>
      <c r="AD58" s="165">
        <v>0.7289377289377289</v>
      </c>
      <c r="AE58" s="153">
        <v>14</v>
      </c>
      <c r="AF58" s="165">
        <v>0.05128205128205128</v>
      </c>
      <c r="AG58" s="153"/>
      <c r="AH58" s="165">
        <v>0</v>
      </c>
      <c r="AI58" s="153">
        <v>1</v>
      </c>
      <c r="AJ58" s="165">
        <v>0.003663003663003663</v>
      </c>
      <c r="AK58" s="153">
        <v>1</v>
      </c>
      <c r="AL58" s="165">
        <v>0.003663003663003663</v>
      </c>
      <c r="AM58" s="371"/>
      <c r="AN58" s="165">
        <v>0</v>
      </c>
      <c r="AO58" s="371"/>
      <c r="AP58" s="165">
        <v>0</v>
      </c>
      <c r="AQ58" s="153"/>
      <c r="AR58" s="165">
        <v>0</v>
      </c>
      <c r="AS58" s="153">
        <v>4</v>
      </c>
      <c r="AT58" s="165">
        <v>0.014652014652014652</v>
      </c>
      <c r="AU58" s="153">
        <v>12</v>
      </c>
      <c r="AV58" s="165">
        <v>0.04395604395604396</v>
      </c>
      <c r="AW58" s="153">
        <v>2</v>
      </c>
      <c r="AX58" s="165">
        <v>0.007326007326007326</v>
      </c>
      <c r="AY58" s="153">
        <v>5</v>
      </c>
      <c r="AZ58" s="165">
        <v>0.018315018315018316</v>
      </c>
      <c r="BA58" s="152">
        <v>273</v>
      </c>
    </row>
    <row r="59" spans="2:53" ht="12.75">
      <c r="B59" s="38" t="s">
        <v>152</v>
      </c>
      <c r="C59" s="153"/>
      <c r="D59" s="165">
        <v>0</v>
      </c>
      <c r="E59" s="153">
        <v>7</v>
      </c>
      <c r="F59" s="165">
        <v>0.05223880597014925</v>
      </c>
      <c r="G59" s="153">
        <v>1</v>
      </c>
      <c r="H59" s="165">
        <v>0.007462686567164179</v>
      </c>
      <c r="I59" s="153">
        <v>1</v>
      </c>
      <c r="J59" s="165">
        <v>0.007462686567164179</v>
      </c>
      <c r="K59" s="153">
        <v>1</v>
      </c>
      <c r="L59" s="165">
        <v>0.007462686567164179</v>
      </c>
      <c r="M59" s="153">
        <v>2</v>
      </c>
      <c r="N59" s="165">
        <v>0.014925373134328358</v>
      </c>
      <c r="O59" s="153"/>
      <c r="P59" s="165">
        <v>0</v>
      </c>
      <c r="Q59" s="153">
        <v>1</v>
      </c>
      <c r="R59" s="165">
        <v>0.007462686567164179</v>
      </c>
      <c r="S59" s="153">
        <v>1</v>
      </c>
      <c r="T59" s="165">
        <v>0.007462686567164179</v>
      </c>
      <c r="U59" s="153"/>
      <c r="V59" s="165">
        <v>0</v>
      </c>
      <c r="W59" s="153"/>
      <c r="X59" s="165">
        <v>0</v>
      </c>
      <c r="Y59" s="153">
        <v>1</v>
      </c>
      <c r="Z59" s="165">
        <v>0.007462686567164179</v>
      </c>
      <c r="AA59" s="153">
        <v>2</v>
      </c>
      <c r="AB59" s="165">
        <v>0.014925373134328358</v>
      </c>
      <c r="AC59" s="153">
        <v>101</v>
      </c>
      <c r="AD59" s="165">
        <v>0.753731343283582</v>
      </c>
      <c r="AE59" s="153">
        <v>4</v>
      </c>
      <c r="AF59" s="165">
        <v>0.029850746268656716</v>
      </c>
      <c r="AG59" s="153">
        <v>1</v>
      </c>
      <c r="AH59" s="165">
        <v>0.007462686567164179</v>
      </c>
      <c r="AI59" s="153"/>
      <c r="AJ59" s="165">
        <v>0</v>
      </c>
      <c r="AK59" s="153"/>
      <c r="AL59" s="165">
        <v>0</v>
      </c>
      <c r="AM59" s="371"/>
      <c r="AN59" s="165">
        <v>0</v>
      </c>
      <c r="AO59" s="371"/>
      <c r="AP59" s="165">
        <v>0</v>
      </c>
      <c r="AQ59" s="153"/>
      <c r="AR59" s="165">
        <v>0</v>
      </c>
      <c r="AS59" s="153">
        <v>2</v>
      </c>
      <c r="AT59" s="165">
        <v>0.014925373134328358</v>
      </c>
      <c r="AU59" s="153">
        <v>6</v>
      </c>
      <c r="AV59" s="165">
        <v>0.04477611940298507</v>
      </c>
      <c r="AW59" s="153">
        <v>1</v>
      </c>
      <c r="AX59" s="165">
        <v>0.007462686567164179</v>
      </c>
      <c r="AY59" s="153">
        <v>2</v>
      </c>
      <c r="AZ59" s="165">
        <v>0.014925373134328358</v>
      </c>
      <c r="BA59" s="152">
        <v>134</v>
      </c>
    </row>
    <row r="60" spans="2:53" ht="12.75">
      <c r="B60" s="38" t="s">
        <v>149</v>
      </c>
      <c r="C60" s="153"/>
      <c r="D60" s="165">
        <v>0</v>
      </c>
      <c r="E60" s="153">
        <v>2</v>
      </c>
      <c r="F60" s="165">
        <v>0.037037037037037035</v>
      </c>
      <c r="G60" s="153">
        <v>2</v>
      </c>
      <c r="H60" s="165">
        <v>0.037037037037037035</v>
      </c>
      <c r="I60" s="153">
        <v>2</v>
      </c>
      <c r="J60" s="165">
        <v>0.037037037037037035</v>
      </c>
      <c r="K60" s="153"/>
      <c r="L60" s="165">
        <v>0</v>
      </c>
      <c r="M60" s="153">
        <v>1</v>
      </c>
      <c r="N60" s="165">
        <v>0.018518518518518517</v>
      </c>
      <c r="O60" s="153">
        <v>1</v>
      </c>
      <c r="P60" s="165">
        <v>0.018518518518518517</v>
      </c>
      <c r="Q60" s="153"/>
      <c r="R60" s="165">
        <v>0</v>
      </c>
      <c r="S60" s="153"/>
      <c r="T60" s="165">
        <v>0</v>
      </c>
      <c r="U60" s="153"/>
      <c r="V60" s="165">
        <v>0</v>
      </c>
      <c r="W60" s="153"/>
      <c r="X60" s="165">
        <v>0</v>
      </c>
      <c r="Y60" s="153"/>
      <c r="Z60" s="165">
        <v>0</v>
      </c>
      <c r="AA60" s="153"/>
      <c r="AB60" s="165">
        <v>0</v>
      </c>
      <c r="AC60" s="153">
        <v>43</v>
      </c>
      <c r="AD60" s="165">
        <v>0.7962962962962963</v>
      </c>
      <c r="AE60" s="153">
        <v>1</v>
      </c>
      <c r="AF60" s="165">
        <v>0.018518518518518517</v>
      </c>
      <c r="AG60" s="153">
        <v>1</v>
      </c>
      <c r="AH60" s="165">
        <v>0.018518518518518517</v>
      </c>
      <c r="AI60" s="151"/>
      <c r="AJ60" s="165">
        <v>0</v>
      </c>
      <c r="AK60" s="153"/>
      <c r="AL60" s="165">
        <v>0</v>
      </c>
      <c r="AM60" s="371"/>
      <c r="AN60" s="165">
        <v>0</v>
      </c>
      <c r="AO60" s="371"/>
      <c r="AP60" s="165">
        <v>0</v>
      </c>
      <c r="AQ60" s="153"/>
      <c r="AR60" s="165">
        <v>0</v>
      </c>
      <c r="AS60" s="153"/>
      <c r="AT60" s="165">
        <v>0</v>
      </c>
      <c r="AU60" s="153">
        <v>1</v>
      </c>
      <c r="AV60" s="165">
        <v>0.018518518518518517</v>
      </c>
      <c r="AW60" s="153"/>
      <c r="AX60" s="165">
        <v>0</v>
      </c>
      <c r="AY60" s="153"/>
      <c r="AZ60" s="165">
        <v>0</v>
      </c>
      <c r="BA60" s="152">
        <v>54</v>
      </c>
    </row>
    <row r="61" spans="2:53" ht="13.5" thickBot="1">
      <c r="B61" s="56" t="s">
        <v>160</v>
      </c>
      <c r="C61" s="166"/>
      <c r="D61" s="374">
        <v>0</v>
      </c>
      <c r="E61" s="166"/>
      <c r="F61" s="374">
        <v>0</v>
      </c>
      <c r="G61" s="166"/>
      <c r="H61" s="374">
        <v>0</v>
      </c>
      <c r="I61" s="166"/>
      <c r="J61" s="374">
        <v>0</v>
      </c>
      <c r="K61" s="166"/>
      <c r="L61" s="374">
        <v>0</v>
      </c>
      <c r="M61" s="166"/>
      <c r="N61" s="374">
        <v>0</v>
      </c>
      <c r="O61" s="166"/>
      <c r="P61" s="374">
        <v>0</v>
      </c>
      <c r="Q61" s="166"/>
      <c r="R61" s="374">
        <v>0</v>
      </c>
      <c r="S61" s="166"/>
      <c r="T61" s="374">
        <v>0</v>
      </c>
      <c r="U61" s="166"/>
      <c r="V61" s="374">
        <v>0</v>
      </c>
      <c r="W61" s="166"/>
      <c r="X61" s="374">
        <v>0</v>
      </c>
      <c r="Y61" s="166"/>
      <c r="Z61" s="374">
        <v>0</v>
      </c>
      <c r="AA61" s="166"/>
      <c r="AB61" s="374">
        <v>0</v>
      </c>
      <c r="AC61" s="166">
        <v>8</v>
      </c>
      <c r="AD61" s="374">
        <v>0.8</v>
      </c>
      <c r="AE61" s="166"/>
      <c r="AF61" s="374">
        <v>0</v>
      </c>
      <c r="AG61" s="166"/>
      <c r="AH61" s="374">
        <v>0</v>
      </c>
      <c r="AI61" s="166"/>
      <c r="AJ61" s="374">
        <v>0</v>
      </c>
      <c r="AK61" s="166"/>
      <c r="AL61" s="374">
        <v>0</v>
      </c>
      <c r="AM61" s="375"/>
      <c r="AN61" s="374">
        <v>0</v>
      </c>
      <c r="AO61" s="375"/>
      <c r="AP61" s="374">
        <v>0</v>
      </c>
      <c r="AQ61" s="166"/>
      <c r="AR61" s="374">
        <v>0</v>
      </c>
      <c r="AS61" s="166">
        <v>1</v>
      </c>
      <c r="AT61" s="374">
        <v>0.1</v>
      </c>
      <c r="AU61" s="166">
        <v>1</v>
      </c>
      <c r="AV61" s="374">
        <v>0.1</v>
      </c>
      <c r="AW61" s="166"/>
      <c r="AX61" s="374">
        <v>0</v>
      </c>
      <c r="AY61" s="166"/>
      <c r="AZ61" s="374">
        <v>0</v>
      </c>
      <c r="BA61" s="376">
        <v>10</v>
      </c>
    </row>
    <row r="62" spans="2:53" ht="13.5" thickBot="1">
      <c r="B62" s="167" t="s">
        <v>5</v>
      </c>
      <c r="C62" s="168">
        <v>44</v>
      </c>
      <c r="D62" s="378">
        <v>0.0069106329511543895</v>
      </c>
      <c r="E62" s="168">
        <v>277</v>
      </c>
      <c r="F62" s="378">
        <v>0.04350557562431286</v>
      </c>
      <c r="G62" s="168">
        <v>105</v>
      </c>
      <c r="H62" s="378">
        <v>0.016491283178891158</v>
      </c>
      <c r="I62" s="168">
        <v>53</v>
      </c>
      <c r="J62" s="378">
        <v>0.008324171509345061</v>
      </c>
      <c r="K62" s="168">
        <v>32</v>
      </c>
      <c r="L62" s="378">
        <v>0.005025914873566829</v>
      </c>
      <c r="M62" s="168">
        <v>177</v>
      </c>
      <c r="N62" s="378">
        <v>0.027799591644416522</v>
      </c>
      <c r="O62" s="168">
        <v>161</v>
      </c>
      <c r="P62" s="378">
        <v>0.025286634207633107</v>
      </c>
      <c r="Q62" s="168">
        <v>22</v>
      </c>
      <c r="R62" s="378">
        <v>0.0034553164755771948</v>
      </c>
      <c r="S62" s="168">
        <v>37</v>
      </c>
      <c r="T62" s="378">
        <v>0.005811214072561646</v>
      </c>
      <c r="U62" s="168">
        <v>17</v>
      </c>
      <c r="V62" s="378">
        <v>0.002670017276582378</v>
      </c>
      <c r="W62" s="168">
        <v>23</v>
      </c>
      <c r="X62" s="378">
        <v>0.0036123763153761584</v>
      </c>
      <c r="Y62" s="168">
        <v>48</v>
      </c>
      <c r="Z62" s="378">
        <v>0.007538872310350243</v>
      </c>
      <c r="AA62" s="168">
        <v>51</v>
      </c>
      <c r="AB62" s="378">
        <v>0.008010051829747135</v>
      </c>
      <c r="AC62" s="168">
        <v>4083</v>
      </c>
      <c r="AD62" s="378">
        <v>0.6412753258991676</v>
      </c>
      <c r="AE62" s="168">
        <v>250</v>
      </c>
      <c r="AF62" s="378">
        <v>0.03926495994974085</v>
      </c>
      <c r="AG62" s="168">
        <v>50</v>
      </c>
      <c r="AH62" s="378">
        <v>0.00785299198994817</v>
      </c>
      <c r="AI62" s="168">
        <v>1</v>
      </c>
      <c r="AJ62" s="378">
        <v>0.00015705983979896342</v>
      </c>
      <c r="AK62" s="168">
        <v>16</v>
      </c>
      <c r="AL62" s="378">
        <v>0.0025129574367834147</v>
      </c>
      <c r="AM62" s="168">
        <v>1</v>
      </c>
      <c r="AN62" s="378">
        <v>0.00015705983979896342</v>
      </c>
      <c r="AO62" s="168">
        <v>2</v>
      </c>
      <c r="AP62" s="378">
        <v>0.00031411967959792684</v>
      </c>
      <c r="AQ62" s="168">
        <v>4</v>
      </c>
      <c r="AR62" s="378">
        <v>0.0006282393591958537</v>
      </c>
      <c r="AS62" s="168">
        <v>82</v>
      </c>
      <c r="AT62" s="378">
        <v>0.012878906863515</v>
      </c>
      <c r="AU62" s="168">
        <v>584</v>
      </c>
      <c r="AV62" s="378">
        <v>0.09172294644259463</v>
      </c>
      <c r="AW62" s="168">
        <v>48</v>
      </c>
      <c r="AX62" s="378">
        <v>0.007538872310350243</v>
      </c>
      <c r="AY62" s="168">
        <v>199</v>
      </c>
      <c r="AZ62" s="378">
        <v>0.031254908119993714</v>
      </c>
      <c r="BA62" s="377">
        <v>6367</v>
      </c>
    </row>
    <row r="64" ht="12.75">
      <c r="B64" s="63"/>
    </row>
    <row r="65" ht="12.75">
      <c r="B65" s="6" t="s">
        <v>6</v>
      </c>
    </row>
    <row r="66" ht="12.75">
      <c r="B66" t="s">
        <v>58</v>
      </c>
    </row>
    <row r="67" ht="12.75">
      <c r="B67" t="s">
        <v>97</v>
      </c>
    </row>
    <row r="68" ht="12.75">
      <c r="B68" s="13" t="s">
        <v>133</v>
      </c>
    </row>
    <row r="69" ht="12.75">
      <c r="B69" t="s">
        <v>238</v>
      </c>
    </row>
    <row r="71" ht="20.25">
      <c r="B71" s="7" t="s">
        <v>1</v>
      </c>
    </row>
  </sheetData>
  <sheetProtection/>
  <mergeCells count="33">
    <mergeCell ref="AO39:AP40"/>
    <mergeCell ref="W39:X40"/>
    <mergeCell ref="O39:P40"/>
    <mergeCell ref="Q39:R40"/>
    <mergeCell ref="S39:T40"/>
    <mergeCell ref="U39:V40"/>
    <mergeCell ref="AM39:AN40"/>
    <mergeCell ref="G6:H6"/>
    <mergeCell ref="B39:B41"/>
    <mergeCell ref="C39:D40"/>
    <mergeCell ref="E39:F40"/>
    <mergeCell ref="G39:H40"/>
    <mergeCell ref="I39:J40"/>
    <mergeCell ref="B2:I2"/>
    <mergeCell ref="B5:B7"/>
    <mergeCell ref="C5:I5"/>
    <mergeCell ref="C6:D6"/>
    <mergeCell ref="E6:F6"/>
    <mergeCell ref="AK39:AL40"/>
    <mergeCell ref="AI39:AJ40"/>
    <mergeCell ref="AG39:AH40"/>
    <mergeCell ref="K39:L40"/>
    <mergeCell ref="M39:N40"/>
    <mergeCell ref="AW39:AX40"/>
    <mergeCell ref="AU39:AV40"/>
    <mergeCell ref="AY39:AZ40"/>
    <mergeCell ref="BA39:BA41"/>
    <mergeCell ref="Y39:Z40"/>
    <mergeCell ref="AA39:AB40"/>
    <mergeCell ref="AC39:AD40"/>
    <mergeCell ref="AE39:AF40"/>
    <mergeCell ref="AS39:AT40"/>
    <mergeCell ref="AQ39:AR40"/>
  </mergeCells>
  <hyperlinks>
    <hyperlink ref="B71" location="Contents!A1" display="Contents"/>
  </hyperlinks>
  <printOptions/>
  <pageMargins left="0.75" right="0.75" top="1" bottom="1" header="0.5" footer="0.5"/>
  <pageSetup horizontalDpi="600" verticalDpi="600"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61"/>
  </sheetPr>
  <dimension ref="B2:M13"/>
  <sheetViews>
    <sheetView zoomScalePageLayoutView="0" workbookViewId="0" topLeftCell="A1">
      <selection activeCell="C4" sqref="C4:K7"/>
    </sheetView>
  </sheetViews>
  <sheetFormatPr defaultColWidth="9.140625" defaultRowHeight="12.75"/>
  <cols>
    <col min="2" max="2" width="18.28125" style="0" customWidth="1"/>
    <col min="3" max="3" width="13.421875" style="0" customWidth="1"/>
    <col min="4" max="4" width="13.00390625" style="0" customWidth="1"/>
    <col min="5" max="5" width="10.7109375" style="0" customWidth="1"/>
    <col min="6" max="6" width="15.8515625" style="0" customWidth="1"/>
    <col min="7" max="7" width="17.7109375" style="0" customWidth="1"/>
    <col min="8" max="8" width="8.28125" style="0" customWidth="1"/>
    <col min="9" max="9" width="10.00390625" style="0" bestFit="1" customWidth="1"/>
    <col min="10" max="10" width="7.28125" style="0" bestFit="1" customWidth="1"/>
    <col min="11" max="11" width="14.140625" style="0" bestFit="1" customWidth="1"/>
    <col min="12" max="12" width="7.28125" style="0" bestFit="1" customWidth="1"/>
    <col min="13" max="13" width="8.00390625" style="0" bestFit="1" customWidth="1"/>
  </cols>
  <sheetData>
    <row r="2" spans="2:13" ht="18.75">
      <c r="B2" s="666" t="s">
        <v>217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</row>
    <row r="3" ht="13.5" thickBot="1"/>
    <row r="4" spans="2:11" ht="15.75" customHeight="1">
      <c r="B4" s="708" t="s">
        <v>140</v>
      </c>
      <c r="C4" s="718" t="s">
        <v>72</v>
      </c>
      <c r="D4" s="719"/>
      <c r="E4" s="718" t="s">
        <v>75</v>
      </c>
      <c r="F4" s="719"/>
      <c r="G4" s="718" t="s">
        <v>78</v>
      </c>
      <c r="H4" s="719"/>
      <c r="I4" s="718" t="s">
        <v>67</v>
      </c>
      <c r="J4" s="719"/>
      <c r="K4" s="713" t="s">
        <v>5</v>
      </c>
    </row>
    <row r="5" spans="2:11" ht="20.25" customHeight="1">
      <c r="B5" s="723"/>
      <c r="C5" s="720"/>
      <c r="D5" s="721"/>
      <c r="E5" s="720"/>
      <c r="F5" s="721"/>
      <c r="G5" s="720"/>
      <c r="H5" s="721"/>
      <c r="I5" s="720"/>
      <c r="J5" s="721"/>
      <c r="K5" s="722"/>
    </row>
    <row r="6" spans="2:11" ht="20.25" customHeight="1">
      <c r="B6" s="724"/>
      <c r="C6" s="184" t="s">
        <v>126</v>
      </c>
      <c r="D6" s="184" t="s">
        <v>4</v>
      </c>
      <c r="E6" s="184" t="s">
        <v>126</v>
      </c>
      <c r="F6" s="184" t="s">
        <v>4</v>
      </c>
      <c r="G6" s="184" t="s">
        <v>126</v>
      </c>
      <c r="H6" s="184" t="s">
        <v>4</v>
      </c>
      <c r="I6" s="184" t="s">
        <v>126</v>
      </c>
      <c r="J6" s="184" t="s">
        <v>4</v>
      </c>
      <c r="K6" s="714"/>
    </row>
    <row r="7" spans="2:12" s="26" customFormat="1" ht="13.5" thickBot="1">
      <c r="B7" s="709"/>
      <c r="C7" s="476">
        <v>6</v>
      </c>
      <c r="D7" s="471">
        <f>1*C7/$K7</f>
        <v>0.5</v>
      </c>
      <c r="E7" s="476">
        <v>1</v>
      </c>
      <c r="F7" s="471">
        <f>1*E7/$K7</f>
        <v>0.08333333333333333</v>
      </c>
      <c r="G7" s="476">
        <v>2</v>
      </c>
      <c r="H7" s="471">
        <f>1*G7/$K7</f>
        <v>0.16666666666666666</v>
      </c>
      <c r="I7" s="476">
        <v>3</v>
      </c>
      <c r="J7" s="471">
        <f>1*I7/$K7</f>
        <v>0.25</v>
      </c>
      <c r="K7" s="464">
        <v>12</v>
      </c>
      <c r="L7"/>
    </row>
    <row r="8" spans="2:9" s="26" customFormat="1" ht="12.75">
      <c r="B8"/>
      <c r="C8"/>
      <c r="D8"/>
      <c r="E8"/>
      <c r="F8"/>
      <c r="G8"/>
      <c r="H8"/>
      <c r="I8"/>
    </row>
    <row r="9" s="26" customFormat="1" ht="12.75">
      <c r="B9" s="11" t="s">
        <v>6</v>
      </c>
    </row>
    <row r="10" s="26" customFormat="1" ht="12.75">
      <c r="B10" s="13" t="s">
        <v>241</v>
      </c>
    </row>
    <row r="13" ht="20.25">
      <c r="B13" s="16" t="s">
        <v>1</v>
      </c>
    </row>
  </sheetData>
  <sheetProtection/>
  <mergeCells count="7">
    <mergeCell ref="E4:F5"/>
    <mergeCell ref="C4:D5"/>
    <mergeCell ref="K4:K6"/>
    <mergeCell ref="B2:M2"/>
    <mergeCell ref="B4:B7"/>
    <mergeCell ref="I4:J5"/>
    <mergeCell ref="G4:H5"/>
  </mergeCells>
  <hyperlinks>
    <hyperlink ref="B13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61"/>
  </sheetPr>
  <dimension ref="B2:O13"/>
  <sheetViews>
    <sheetView zoomScalePageLayoutView="0" workbookViewId="0" topLeftCell="A1">
      <selection activeCell="C4" sqref="C4:O7"/>
    </sheetView>
  </sheetViews>
  <sheetFormatPr defaultColWidth="9.28125" defaultRowHeight="12.75"/>
  <cols>
    <col min="1" max="1" width="9.28125" style="0" customWidth="1"/>
    <col min="2" max="2" width="20.140625" style="0" customWidth="1"/>
    <col min="3" max="3" width="15.00390625" style="0" customWidth="1"/>
    <col min="4" max="4" width="9.00390625" style="0" customWidth="1"/>
    <col min="5" max="5" width="7.28125" style="0" customWidth="1"/>
    <col min="6" max="6" width="10.00390625" style="0" customWidth="1"/>
    <col min="7" max="7" width="12.421875" style="0" customWidth="1"/>
    <col min="8" max="8" width="10.421875" style="0" customWidth="1"/>
    <col min="9" max="9" width="12.140625" style="0" customWidth="1"/>
    <col min="10" max="10" width="7.28125" style="0" bestFit="1" customWidth="1"/>
    <col min="11" max="11" width="4.7109375" style="0" bestFit="1" customWidth="1"/>
    <col min="12" max="12" width="7.28125" style="0" bestFit="1" customWidth="1"/>
    <col min="13" max="13" width="4.7109375" style="0" bestFit="1" customWidth="1"/>
    <col min="14" max="14" width="7.28125" style="0" bestFit="1" customWidth="1"/>
    <col min="15" max="15" width="14.140625" style="0" bestFit="1" customWidth="1"/>
  </cols>
  <sheetData>
    <row r="1" ht="14.25" customHeight="1"/>
    <row r="2" spans="2:15" ht="25.5" customHeight="1">
      <c r="B2" s="666" t="s">
        <v>218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</row>
    <row r="3" ht="9.75" customHeight="1" thickBot="1"/>
    <row r="4" spans="2:15" ht="23.25" customHeight="1">
      <c r="B4" s="708" t="s">
        <v>59</v>
      </c>
      <c r="C4" s="725" t="s">
        <v>92</v>
      </c>
      <c r="D4" s="719"/>
      <c r="E4" s="718" t="s">
        <v>51</v>
      </c>
      <c r="F4" s="719"/>
      <c r="G4" s="718" t="s">
        <v>53</v>
      </c>
      <c r="H4" s="719"/>
      <c r="I4" s="718" t="s">
        <v>54</v>
      </c>
      <c r="J4" s="719"/>
      <c r="K4" s="718" t="s">
        <v>55</v>
      </c>
      <c r="L4" s="719"/>
      <c r="M4" s="718" t="s">
        <v>56</v>
      </c>
      <c r="N4" s="719"/>
      <c r="O4" s="713" t="s">
        <v>5</v>
      </c>
    </row>
    <row r="5" spans="2:15" ht="15.75" customHeight="1">
      <c r="B5" s="723"/>
      <c r="C5" s="726"/>
      <c r="D5" s="721"/>
      <c r="E5" s="720"/>
      <c r="F5" s="721"/>
      <c r="G5" s="720"/>
      <c r="H5" s="721"/>
      <c r="I5" s="720"/>
      <c r="J5" s="721"/>
      <c r="K5" s="720"/>
      <c r="L5" s="721"/>
      <c r="M5" s="720"/>
      <c r="N5" s="721"/>
      <c r="O5" s="722"/>
    </row>
    <row r="6" spans="2:15" ht="15.75" customHeight="1">
      <c r="B6" s="724"/>
      <c r="C6" s="185" t="s">
        <v>126</v>
      </c>
      <c r="D6" s="172" t="s">
        <v>4</v>
      </c>
      <c r="E6" s="185" t="s">
        <v>126</v>
      </c>
      <c r="F6" s="172" t="s">
        <v>4</v>
      </c>
      <c r="G6" s="185" t="s">
        <v>126</v>
      </c>
      <c r="H6" s="172" t="s">
        <v>4</v>
      </c>
      <c r="I6" s="185" t="s">
        <v>126</v>
      </c>
      <c r="J6" s="172" t="s">
        <v>4</v>
      </c>
      <c r="K6" s="185" t="s">
        <v>126</v>
      </c>
      <c r="L6" s="172" t="s">
        <v>4</v>
      </c>
      <c r="M6" s="185" t="s">
        <v>126</v>
      </c>
      <c r="N6" s="172" t="s">
        <v>4</v>
      </c>
      <c r="O6" s="714"/>
    </row>
    <row r="7" spans="2:15" ht="27" customHeight="1" thickBot="1">
      <c r="B7" s="709"/>
      <c r="C7" s="486">
        <v>1</v>
      </c>
      <c r="D7" s="487">
        <f>1*C7/$O7</f>
        <v>0.08333333333333333</v>
      </c>
      <c r="E7" s="476">
        <v>1</v>
      </c>
      <c r="F7" s="487">
        <f>1*E7/$O7</f>
        <v>0.08333333333333333</v>
      </c>
      <c r="G7" s="476">
        <v>2</v>
      </c>
      <c r="H7" s="487">
        <f>1*G7/$O7</f>
        <v>0.16666666666666666</v>
      </c>
      <c r="I7" s="476">
        <v>4</v>
      </c>
      <c r="J7" s="487">
        <f>1*I7/$O7</f>
        <v>0.3333333333333333</v>
      </c>
      <c r="K7" s="476">
        <v>2</v>
      </c>
      <c r="L7" s="487">
        <f>1*K7/$O7</f>
        <v>0.16666666666666666</v>
      </c>
      <c r="M7" s="476">
        <v>2</v>
      </c>
      <c r="N7" s="487">
        <f>1*M7/$O7</f>
        <v>0.16666666666666666</v>
      </c>
      <c r="O7" s="464">
        <v>12</v>
      </c>
    </row>
    <row r="8" spans="3:4" s="26" customFormat="1" ht="15" customHeight="1">
      <c r="C8" s="24"/>
      <c r="D8" s="28"/>
    </row>
    <row r="9" spans="2:4" s="26" customFormat="1" ht="15" customHeight="1">
      <c r="B9" s="11" t="s">
        <v>6</v>
      </c>
      <c r="C9" s="24"/>
      <c r="D9" s="28"/>
    </row>
    <row r="10" spans="2:4" s="26" customFormat="1" ht="15" customHeight="1">
      <c r="B10" s="13" t="s">
        <v>241</v>
      </c>
      <c r="C10" s="25"/>
      <c r="D10" s="28"/>
    </row>
    <row r="13" ht="20.25">
      <c r="B13" s="16" t="s">
        <v>1</v>
      </c>
    </row>
  </sheetData>
  <sheetProtection/>
  <mergeCells count="9">
    <mergeCell ref="B2:O2"/>
    <mergeCell ref="B4:B7"/>
    <mergeCell ref="M4:N5"/>
    <mergeCell ref="K4:L5"/>
    <mergeCell ref="I4:J5"/>
    <mergeCell ref="G4:H5"/>
    <mergeCell ref="E4:F5"/>
    <mergeCell ref="C4:D5"/>
    <mergeCell ref="O4:O6"/>
  </mergeCells>
  <hyperlinks>
    <hyperlink ref="B13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B2:K24"/>
  <sheetViews>
    <sheetView zoomScalePageLayoutView="0" workbookViewId="0" topLeftCell="A1">
      <selection activeCell="B17" sqref="B17:K21"/>
    </sheetView>
  </sheetViews>
  <sheetFormatPr defaultColWidth="9.140625" defaultRowHeight="12.75"/>
  <cols>
    <col min="1" max="1" width="5.421875" style="0" customWidth="1"/>
    <col min="2" max="2" width="22.28125" style="0" customWidth="1"/>
    <col min="6" max="8" width="10.7109375" style="0" customWidth="1"/>
    <col min="9" max="9" width="14.00390625" style="0" customWidth="1"/>
    <col min="11" max="11" width="20.140625" style="0" customWidth="1"/>
  </cols>
  <sheetData>
    <row r="2" spans="2:11" ht="18.75">
      <c r="B2" s="18" t="s">
        <v>219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s="57" customFormat="1" ht="18.75">
      <c r="B3" s="79"/>
      <c r="C3" s="79"/>
      <c r="D3" s="79"/>
      <c r="E3" s="79"/>
      <c r="F3" s="79"/>
      <c r="G3" s="79"/>
      <c r="H3" s="79"/>
      <c r="I3" s="79"/>
      <c r="J3" s="79"/>
      <c r="K3" s="79"/>
    </row>
    <row r="4" ht="13.5" thickBot="1"/>
    <row r="5" spans="2:9" ht="15">
      <c r="B5" s="730" t="s">
        <v>36</v>
      </c>
      <c r="C5" s="727" t="s">
        <v>45</v>
      </c>
      <c r="D5" s="728"/>
      <c r="E5" s="728" t="s">
        <v>46</v>
      </c>
      <c r="F5" s="729"/>
      <c r="G5" s="728" t="s">
        <v>11</v>
      </c>
      <c r="H5" s="729"/>
      <c r="I5" s="730" t="s">
        <v>5</v>
      </c>
    </row>
    <row r="6" spans="2:9" ht="15.75" thickBot="1">
      <c r="B6" s="731"/>
      <c r="C6" s="22" t="s">
        <v>3</v>
      </c>
      <c r="D6" s="19" t="s">
        <v>4</v>
      </c>
      <c r="E6" s="19" t="s">
        <v>3</v>
      </c>
      <c r="F6" s="267" t="s">
        <v>4</v>
      </c>
      <c r="G6" s="19" t="s">
        <v>3</v>
      </c>
      <c r="H6" s="267" t="s">
        <v>4</v>
      </c>
      <c r="I6" s="731"/>
    </row>
    <row r="7" spans="2:9" ht="12.75">
      <c r="B7" s="5" t="s">
        <v>267</v>
      </c>
      <c r="C7" s="220">
        <v>28</v>
      </c>
      <c r="D7" s="91">
        <v>0.4117647058823529</v>
      </c>
      <c r="E7" s="20">
        <v>40</v>
      </c>
      <c r="F7" s="517">
        <v>0.5882352941176471</v>
      </c>
      <c r="G7" s="519">
        <v>0</v>
      </c>
      <c r="H7" s="10">
        <v>0</v>
      </c>
      <c r="I7" s="209">
        <v>68</v>
      </c>
    </row>
    <row r="8" spans="2:9" ht="12.75">
      <c r="B8" s="5" t="s">
        <v>259</v>
      </c>
      <c r="C8" s="220">
        <v>21</v>
      </c>
      <c r="D8" s="91">
        <v>0.21428571428571427</v>
      </c>
      <c r="E8" s="20">
        <v>73</v>
      </c>
      <c r="F8" s="517">
        <v>0.7448979591836735</v>
      </c>
      <c r="G8" s="519">
        <v>4</v>
      </c>
      <c r="H8" s="10">
        <v>0.04081632653061224</v>
      </c>
      <c r="I8" s="209">
        <v>98</v>
      </c>
    </row>
    <row r="9" spans="2:9" ht="12.75">
      <c r="B9" s="5" t="s">
        <v>268</v>
      </c>
      <c r="C9" s="220">
        <v>4</v>
      </c>
      <c r="D9" s="91">
        <v>0.26666666666666666</v>
      </c>
      <c r="E9" s="20">
        <v>11</v>
      </c>
      <c r="F9" s="517">
        <v>0.7333333333333333</v>
      </c>
      <c r="G9" s="519">
        <v>0</v>
      </c>
      <c r="H9" s="10">
        <v>0</v>
      </c>
      <c r="I9" s="209">
        <v>15</v>
      </c>
    </row>
    <row r="10" spans="2:9" ht="12.75">
      <c r="B10" s="5" t="s">
        <v>269</v>
      </c>
      <c r="C10" s="220">
        <v>6</v>
      </c>
      <c r="D10" s="91">
        <v>0.5454545454545454</v>
      </c>
      <c r="E10" s="20">
        <v>5</v>
      </c>
      <c r="F10" s="517">
        <v>0.45454545454545453</v>
      </c>
      <c r="G10" s="519">
        <v>0</v>
      </c>
      <c r="H10" s="10">
        <v>0</v>
      </c>
      <c r="I10" s="209">
        <v>11</v>
      </c>
    </row>
    <row r="11" spans="2:9" ht="12.75">
      <c r="B11" s="194" t="s">
        <v>270</v>
      </c>
      <c r="C11" s="220">
        <v>6</v>
      </c>
      <c r="D11" s="91">
        <v>0.25</v>
      </c>
      <c r="E11" s="20">
        <v>18</v>
      </c>
      <c r="F11" s="517">
        <v>0.75</v>
      </c>
      <c r="G11" s="519">
        <v>0</v>
      </c>
      <c r="H11" s="10">
        <v>0</v>
      </c>
      <c r="I11" s="209">
        <v>24</v>
      </c>
    </row>
    <row r="12" spans="2:9" ht="13.5" thickBot="1">
      <c r="B12" s="513" t="s">
        <v>271</v>
      </c>
      <c r="C12" s="514">
        <v>8</v>
      </c>
      <c r="D12" s="518">
        <f>1*C12/$I12</f>
        <v>0.32</v>
      </c>
      <c r="E12" s="230">
        <v>15</v>
      </c>
      <c r="F12" s="518">
        <f>1*E12/$I12</f>
        <v>0.6</v>
      </c>
      <c r="G12" s="520">
        <v>2</v>
      </c>
      <c r="H12" s="518">
        <f>1*G12/$I12</f>
        <v>0.08</v>
      </c>
      <c r="I12" s="231">
        <v>25</v>
      </c>
    </row>
    <row r="13" spans="2:9" ht="13.5" thickBot="1">
      <c r="B13" s="223" t="s">
        <v>140</v>
      </c>
      <c r="C13" s="224">
        <v>73</v>
      </c>
      <c r="D13" s="241">
        <v>0.3029045643153527</v>
      </c>
      <c r="E13" s="225">
        <v>162</v>
      </c>
      <c r="F13" s="242">
        <v>0.6721991701244814</v>
      </c>
      <c r="G13" s="424">
        <v>6</v>
      </c>
      <c r="H13" s="344">
        <v>0.024896265560165973</v>
      </c>
      <c r="I13" s="243">
        <v>241</v>
      </c>
    </row>
    <row r="16" ht="12.75">
      <c r="B16" s="11" t="s">
        <v>6</v>
      </c>
    </row>
    <row r="17" spans="2:11" ht="12.75">
      <c r="B17" s="732" t="s">
        <v>94</v>
      </c>
      <c r="C17" s="732"/>
      <c r="D17" s="732"/>
      <c r="E17" s="732"/>
      <c r="F17" s="732"/>
      <c r="G17" s="732"/>
      <c r="H17" s="732"/>
      <c r="I17" s="732"/>
      <c r="J17" s="732"/>
      <c r="K17" s="732"/>
    </row>
    <row r="18" spans="2:11" ht="12.75">
      <c r="B18" s="732"/>
      <c r="C18" s="732"/>
      <c r="D18" s="732"/>
      <c r="E18" s="732"/>
      <c r="F18" s="732"/>
      <c r="G18" s="732"/>
      <c r="H18" s="732"/>
      <c r="I18" s="732"/>
      <c r="J18" s="732"/>
      <c r="K18" s="732"/>
    </row>
    <row r="20" ht="12.75">
      <c r="B20" t="s">
        <v>242</v>
      </c>
    </row>
    <row r="24" ht="20.25">
      <c r="B24" s="16" t="s">
        <v>1</v>
      </c>
    </row>
  </sheetData>
  <sheetProtection/>
  <mergeCells count="6">
    <mergeCell ref="C5:D5"/>
    <mergeCell ref="E5:F5"/>
    <mergeCell ref="I5:I6"/>
    <mergeCell ref="B17:K18"/>
    <mergeCell ref="B5:B6"/>
    <mergeCell ref="G5:H5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B2:J23"/>
  <sheetViews>
    <sheetView zoomScalePageLayoutView="0" workbookViewId="0" topLeftCell="A1">
      <selection activeCell="B5" sqref="B5:J13"/>
    </sheetView>
  </sheetViews>
  <sheetFormatPr defaultColWidth="10.57421875" defaultRowHeight="12.75"/>
  <cols>
    <col min="1" max="1" width="10.57421875" style="0" customWidth="1"/>
    <col min="2" max="2" width="28.8515625" style="0" customWidth="1"/>
  </cols>
  <sheetData>
    <row r="2" spans="2:10" ht="18.75">
      <c r="B2" s="18" t="s">
        <v>220</v>
      </c>
      <c r="C2" s="18"/>
      <c r="D2" s="18"/>
      <c r="E2" s="18"/>
      <c r="F2" s="18"/>
      <c r="G2" s="18"/>
      <c r="H2" s="18"/>
      <c r="I2" s="18"/>
      <c r="J2" s="17"/>
    </row>
    <row r="3" spans="2:9" s="57" customFormat="1" ht="18.75">
      <c r="B3" s="79"/>
      <c r="C3" s="79"/>
      <c r="D3" s="79"/>
      <c r="E3" s="79"/>
      <c r="F3" s="79"/>
      <c r="G3" s="79"/>
      <c r="H3" s="79"/>
      <c r="I3" s="79"/>
    </row>
    <row r="4" ht="13.5" thickBot="1"/>
    <row r="5" spans="2:10" ht="30">
      <c r="B5" s="730" t="s">
        <v>36</v>
      </c>
      <c r="C5" s="733" t="s">
        <v>8</v>
      </c>
      <c r="D5" s="734"/>
      <c r="E5" s="734" t="s">
        <v>9</v>
      </c>
      <c r="F5" s="734"/>
      <c r="G5" s="30" t="s">
        <v>10</v>
      </c>
      <c r="H5" s="734" t="s">
        <v>20</v>
      </c>
      <c r="I5" s="735"/>
      <c r="J5" s="736" t="s">
        <v>5</v>
      </c>
    </row>
    <row r="6" spans="2:10" ht="15.75" thickBot="1">
      <c r="B6" s="731"/>
      <c r="C6" s="22" t="s">
        <v>3</v>
      </c>
      <c r="D6" s="19" t="s">
        <v>4</v>
      </c>
      <c r="E6" s="19" t="s">
        <v>3</v>
      </c>
      <c r="F6" s="19" t="s">
        <v>4</v>
      </c>
      <c r="G6" s="268"/>
      <c r="H6" s="19" t="s">
        <v>3</v>
      </c>
      <c r="I6" s="23" t="s">
        <v>4</v>
      </c>
      <c r="J6" s="737"/>
    </row>
    <row r="7" spans="2:10" ht="12.75">
      <c r="B7" s="194" t="s">
        <v>267</v>
      </c>
      <c r="C7" s="508">
        <v>15</v>
      </c>
      <c r="D7" s="509">
        <v>0.23076923076923078</v>
      </c>
      <c r="E7" s="510">
        <v>50</v>
      </c>
      <c r="F7" s="511">
        <v>0.7692307692307693</v>
      </c>
      <c r="G7" s="510">
        <v>65</v>
      </c>
      <c r="H7" s="510">
        <v>3</v>
      </c>
      <c r="I7" s="511">
        <v>0.04411764705882353</v>
      </c>
      <c r="J7" s="512">
        <v>68</v>
      </c>
    </row>
    <row r="8" spans="2:10" ht="12.75">
      <c r="B8" s="194" t="s">
        <v>259</v>
      </c>
      <c r="C8" s="38">
        <v>33</v>
      </c>
      <c r="D8" s="40">
        <v>0.358695652173913</v>
      </c>
      <c r="E8" s="20">
        <v>59</v>
      </c>
      <c r="F8" s="96">
        <v>0.6413043478260869</v>
      </c>
      <c r="G8" s="20">
        <v>92</v>
      </c>
      <c r="H8" s="20">
        <v>6</v>
      </c>
      <c r="I8" s="96">
        <v>0.061224489795918366</v>
      </c>
      <c r="J8" s="39">
        <v>98</v>
      </c>
    </row>
    <row r="9" spans="2:10" ht="12.75">
      <c r="B9" s="194" t="s">
        <v>268</v>
      </c>
      <c r="C9" s="38">
        <v>0</v>
      </c>
      <c r="D9" s="40">
        <v>0</v>
      </c>
      <c r="E9" s="20">
        <v>15</v>
      </c>
      <c r="F9" s="96">
        <v>1</v>
      </c>
      <c r="G9" s="20">
        <v>15</v>
      </c>
      <c r="H9" s="20">
        <v>0</v>
      </c>
      <c r="I9" s="96">
        <v>0</v>
      </c>
      <c r="J9" s="39">
        <v>15</v>
      </c>
    </row>
    <row r="10" spans="2:10" ht="12.75">
      <c r="B10" s="194" t="s">
        <v>269</v>
      </c>
      <c r="C10" s="38">
        <v>3</v>
      </c>
      <c r="D10" s="40">
        <v>0.2727272727272727</v>
      </c>
      <c r="E10" s="20">
        <v>8</v>
      </c>
      <c r="F10" s="96">
        <v>0.7272727272727273</v>
      </c>
      <c r="G10" s="20">
        <v>11</v>
      </c>
      <c r="H10" s="20">
        <v>0</v>
      </c>
      <c r="I10" s="96">
        <v>0</v>
      </c>
      <c r="J10" s="39">
        <v>11</v>
      </c>
    </row>
    <row r="11" spans="2:10" ht="12.75">
      <c r="B11" s="194" t="s">
        <v>270</v>
      </c>
      <c r="C11" s="38">
        <v>9</v>
      </c>
      <c r="D11" s="40">
        <v>0.42857142857142855</v>
      </c>
      <c r="E11" s="20">
        <v>12</v>
      </c>
      <c r="F11" s="96">
        <v>0.5714285714285714</v>
      </c>
      <c r="G11" s="20">
        <v>21</v>
      </c>
      <c r="H11" s="20">
        <v>3</v>
      </c>
      <c r="I11" s="96">
        <v>0.125</v>
      </c>
      <c r="J11" s="39">
        <v>24</v>
      </c>
    </row>
    <row r="12" spans="2:10" ht="13.5" thickBot="1">
      <c r="B12" s="513" t="s">
        <v>271</v>
      </c>
      <c r="C12" s="514">
        <v>5</v>
      </c>
      <c r="D12" s="515">
        <v>0.23809523809523808</v>
      </c>
      <c r="E12" s="230">
        <v>16</v>
      </c>
      <c r="F12" s="515">
        <v>0.7619047619047619</v>
      </c>
      <c r="G12" s="230">
        <v>21</v>
      </c>
      <c r="H12" s="230">
        <v>4</v>
      </c>
      <c r="I12" s="515">
        <v>0.16</v>
      </c>
      <c r="J12" s="516">
        <v>25</v>
      </c>
    </row>
    <row r="13" spans="2:10" ht="13.5" thickBot="1">
      <c r="B13" s="70" t="s">
        <v>140</v>
      </c>
      <c r="C13" s="147">
        <v>65</v>
      </c>
      <c r="D13" s="148">
        <v>0.28888888888888886</v>
      </c>
      <c r="E13" s="147">
        <v>160</v>
      </c>
      <c r="F13" s="198">
        <v>0.7111111111111111</v>
      </c>
      <c r="G13" s="147">
        <v>225</v>
      </c>
      <c r="H13" s="147">
        <v>16</v>
      </c>
      <c r="I13" s="199">
        <v>0.06639004149377593</v>
      </c>
      <c r="J13" s="200">
        <v>241</v>
      </c>
    </row>
    <row r="16" ht="12.75">
      <c r="B16" s="11" t="s">
        <v>6</v>
      </c>
    </row>
    <row r="17" spans="2:10" ht="12.75" customHeight="1">
      <c r="B17" s="738" t="s">
        <v>94</v>
      </c>
      <c r="C17" s="738"/>
      <c r="D17" s="738"/>
      <c r="E17" s="738"/>
      <c r="F17" s="738"/>
      <c r="G17" s="738"/>
      <c r="H17" s="738"/>
      <c r="I17" s="738"/>
      <c r="J17" s="738"/>
    </row>
    <row r="18" spans="2:10" ht="12.75">
      <c r="B18" s="738"/>
      <c r="C18" s="738"/>
      <c r="D18" s="738"/>
      <c r="E18" s="738"/>
      <c r="F18" s="738"/>
      <c r="G18" s="738"/>
      <c r="H18" s="738"/>
      <c r="I18" s="738"/>
      <c r="J18" s="738"/>
    </row>
    <row r="20" ht="12.75">
      <c r="B20" t="s">
        <v>242</v>
      </c>
    </row>
    <row r="23" ht="15.75">
      <c r="B23" s="14" t="s">
        <v>1</v>
      </c>
    </row>
  </sheetData>
  <sheetProtection/>
  <mergeCells count="6">
    <mergeCell ref="B5:B6"/>
    <mergeCell ref="C5:D5"/>
    <mergeCell ref="E5:F5"/>
    <mergeCell ref="H5:I5"/>
    <mergeCell ref="J5:J6"/>
    <mergeCell ref="B17:J18"/>
  </mergeCells>
  <hyperlinks>
    <hyperlink ref="B23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B2:I19"/>
  <sheetViews>
    <sheetView zoomScalePageLayoutView="0" workbookViewId="0" topLeftCell="A1">
      <selection activeCell="B4" sqref="B4:I12"/>
    </sheetView>
  </sheetViews>
  <sheetFormatPr defaultColWidth="9.140625" defaultRowHeight="12.75"/>
  <cols>
    <col min="1" max="1" width="4.7109375" style="0" customWidth="1"/>
    <col min="2" max="2" width="29.00390625" style="0" customWidth="1"/>
    <col min="3" max="3" width="14.421875" style="0" customWidth="1"/>
    <col min="4" max="4" width="11.28125" style="0" customWidth="1"/>
    <col min="5" max="5" width="11.57421875" style="0" customWidth="1"/>
    <col min="6" max="6" width="12.421875" style="0" customWidth="1"/>
    <col min="7" max="7" width="14.7109375" style="0" customWidth="1"/>
    <col min="9" max="9" width="15.57421875" style="0" customWidth="1"/>
  </cols>
  <sheetData>
    <row r="2" spans="2:9" ht="18.75">
      <c r="B2" s="18" t="s">
        <v>221</v>
      </c>
      <c r="C2" s="18"/>
      <c r="D2" s="18"/>
      <c r="E2" s="18"/>
      <c r="F2" s="18"/>
      <c r="G2" s="18"/>
      <c r="H2" s="18"/>
      <c r="I2" s="18"/>
    </row>
    <row r="3" spans="2:9" s="57" customFormat="1" ht="19.5" thickBot="1">
      <c r="B3" s="79"/>
      <c r="C3" s="79"/>
      <c r="D3" s="79"/>
      <c r="E3" s="79"/>
      <c r="F3" s="79"/>
      <c r="G3" s="79"/>
      <c r="H3" s="79"/>
      <c r="I3" s="79"/>
    </row>
    <row r="4" spans="2:9" ht="15" customHeight="1">
      <c r="B4" s="730" t="s">
        <v>36</v>
      </c>
      <c r="C4" s="743" t="s">
        <v>12</v>
      </c>
      <c r="D4" s="743"/>
      <c r="E4" s="743"/>
      <c r="F4" s="743"/>
      <c r="G4" s="744"/>
      <c r="H4" s="744"/>
      <c r="I4" s="730" t="s">
        <v>5</v>
      </c>
    </row>
    <row r="5" spans="2:9" ht="15" customHeight="1" thickBot="1">
      <c r="B5" s="731"/>
      <c r="C5" s="739" t="s">
        <v>13</v>
      </c>
      <c r="D5" s="740"/>
      <c r="E5" s="741" t="s">
        <v>35</v>
      </c>
      <c r="F5" s="742"/>
      <c r="G5" s="741" t="s">
        <v>96</v>
      </c>
      <c r="H5" s="739"/>
      <c r="I5" s="731"/>
    </row>
    <row r="6" spans="2:9" ht="12.75">
      <c r="B6" s="194" t="s">
        <v>267</v>
      </c>
      <c r="C6" s="20">
        <v>1</v>
      </c>
      <c r="D6" s="95">
        <v>0.014705882352941176</v>
      </c>
      <c r="E6" s="20">
        <v>59</v>
      </c>
      <c r="F6" s="95">
        <v>0.8676470588235294</v>
      </c>
      <c r="G6" s="20">
        <v>8</v>
      </c>
      <c r="H6" s="208">
        <v>0.11764705882352941</v>
      </c>
      <c r="I6" s="209">
        <v>68</v>
      </c>
    </row>
    <row r="7" spans="2:9" ht="12.75">
      <c r="B7" s="194" t="s">
        <v>259</v>
      </c>
      <c r="C7" s="20">
        <v>3</v>
      </c>
      <c r="D7" s="95">
        <v>0.25</v>
      </c>
      <c r="E7" s="20">
        <v>83</v>
      </c>
      <c r="F7" s="95">
        <v>0.8469387755102041</v>
      </c>
      <c r="G7" s="20">
        <v>12</v>
      </c>
      <c r="H7" s="208">
        <v>0.12244897959183673</v>
      </c>
      <c r="I7" s="209">
        <v>98</v>
      </c>
    </row>
    <row r="8" spans="2:9" ht="12.75">
      <c r="B8" s="194" t="s">
        <v>268</v>
      </c>
      <c r="C8" s="20">
        <v>1</v>
      </c>
      <c r="D8" s="95">
        <v>0.5</v>
      </c>
      <c r="E8" s="20">
        <v>12</v>
      </c>
      <c r="F8" s="95">
        <v>0.8</v>
      </c>
      <c r="G8" s="20">
        <v>2</v>
      </c>
      <c r="H8" s="208">
        <v>0.13333333333333333</v>
      </c>
      <c r="I8" s="209">
        <v>15</v>
      </c>
    </row>
    <row r="9" spans="2:9" ht="12.75">
      <c r="B9" s="194" t="s">
        <v>269</v>
      </c>
      <c r="C9" s="153">
        <v>1</v>
      </c>
      <c r="D9" s="95">
        <f>1*C9/I9</f>
        <v>0.09090909090909091</v>
      </c>
      <c r="E9" s="20">
        <v>10</v>
      </c>
      <c r="F9" s="95">
        <v>0.9090909090909091</v>
      </c>
      <c r="G9" s="20">
        <v>0</v>
      </c>
      <c r="H9" s="208">
        <v>0</v>
      </c>
      <c r="I9" s="209">
        <v>11</v>
      </c>
    </row>
    <row r="10" spans="2:9" ht="12.75">
      <c r="B10" s="194" t="s">
        <v>270</v>
      </c>
      <c r="C10" s="20">
        <v>0</v>
      </c>
      <c r="D10" s="95">
        <v>0</v>
      </c>
      <c r="E10" s="20">
        <v>19</v>
      </c>
      <c r="F10" s="95">
        <v>0.7916666666666666</v>
      </c>
      <c r="G10" s="20">
        <v>5</v>
      </c>
      <c r="H10" s="208">
        <v>0.20833333333333334</v>
      </c>
      <c r="I10" s="209">
        <v>24</v>
      </c>
    </row>
    <row r="11" spans="2:9" ht="13.5" thickBot="1">
      <c r="B11" s="513" t="s">
        <v>271</v>
      </c>
      <c r="C11" s="521">
        <v>0</v>
      </c>
      <c r="D11" s="522">
        <v>0</v>
      </c>
      <c r="E11" s="521">
        <v>20</v>
      </c>
      <c r="F11" s="522">
        <f>1*E11/$I11</f>
        <v>0.8</v>
      </c>
      <c r="G11" s="521">
        <v>5</v>
      </c>
      <c r="H11" s="522">
        <f>1*G11/$I11</f>
        <v>0.2</v>
      </c>
      <c r="I11" s="523">
        <v>25</v>
      </c>
    </row>
    <row r="12" spans="2:9" ht="13.5" thickBot="1">
      <c r="B12" s="70" t="s">
        <v>140</v>
      </c>
      <c r="C12" s="147">
        <v>6</v>
      </c>
      <c r="D12" s="213">
        <v>0.024896265560165973</v>
      </c>
      <c r="E12" s="147">
        <v>203</v>
      </c>
      <c r="F12" s="213">
        <v>0.8423236514522822</v>
      </c>
      <c r="G12" s="147">
        <v>32</v>
      </c>
      <c r="H12" s="214">
        <v>0.13278008298755187</v>
      </c>
      <c r="I12" s="215">
        <v>241</v>
      </c>
    </row>
    <row r="14" ht="12.75">
      <c r="B14" s="11" t="s">
        <v>6</v>
      </c>
    </row>
    <row r="15" spans="2:9" ht="12.75">
      <c r="B15" s="738" t="s">
        <v>94</v>
      </c>
      <c r="C15" s="738"/>
      <c r="D15" s="738"/>
      <c r="E15" s="738"/>
      <c r="F15" s="738"/>
      <c r="G15" s="738"/>
      <c r="H15" s="738"/>
      <c r="I15" s="738"/>
    </row>
    <row r="16" spans="2:9" ht="12.75">
      <c r="B16" s="738"/>
      <c r="C16" s="738"/>
      <c r="D16" s="738"/>
      <c r="E16" s="738"/>
      <c r="F16" s="738"/>
      <c r="G16" s="738"/>
      <c r="H16" s="738"/>
      <c r="I16" s="738"/>
    </row>
    <row r="18" ht="12.75">
      <c r="B18" t="s">
        <v>242</v>
      </c>
    </row>
    <row r="19" ht="15.75">
      <c r="B19" s="14" t="s">
        <v>1</v>
      </c>
    </row>
  </sheetData>
  <sheetProtection/>
  <mergeCells count="7">
    <mergeCell ref="C5:D5"/>
    <mergeCell ref="E5:F5"/>
    <mergeCell ref="G5:H5"/>
    <mergeCell ref="B15:I16"/>
    <mergeCell ref="B4:B5"/>
    <mergeCell ref="C4:H4"/>
    <mergeCell ref="I4:I5"/>
  </mergeCells>
  <hyperlinks>
    <hyperlink ref="B19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B2:U21"/>
  <sheetViews>
    <sheetView zoomScalePageLayoutView="0" workbookViewId="0" topLeftCell="A1">
      <selection activeCell="N13" activeCellId="5" sqref="D13 F13 H13 J13 L13 N13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17" width="14.00390625" style="0" customWidth="1"/>
    <col min="18" max="18" width="12.00390625" style="0" customWidth="1"/>
    <col min="19" max="19" width="7.8515625" style="0" customWidth="1"/>
    <col min="20" max="20" width="6.28125" style="0" bestFit="1" customWidth="1"/>
    <col min="21" max="21" width="14.140625" style="0" bestFit="1" customWidth="1"/>
  </cols>
  <sheetData>
    <row r="2" spans="2:21" ht="18.75">
      <c r="B2" s="18" t="s">
        <v>222</v>
      </c>
      <c r="C2" s="18"/>
      <c r="D2" s="18"/>
      <c r="E2" s="18"/>
      <c r="F2" s="18"/>
      <c r="G2" s="18"/>
      <c r="H2" s="18"/>
      <c r="I2" s="1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9" s="57" customFormat="1" ht="18.75">
      <c r="B3" s="79"/>
      <c r="C3" s="79"/>
      <c r="D3" s="79"/>
      <c r="E3" s="79"/>
      <c r="F3" s="79"/>
      <c r="G3" s="79"/>
      <c r="H3" s="79"/>
      <c r="I3" s="79"/>
    </row>
    <row r="4" ht="13.5" thickBot="1"/>
    <row r="5" spans="2:15" ht="15.75">
      <c r="B5" s="747" t="s">
        <v>36</v>
      </c>
      <c r="C5" s="745" t="s">
        <v>62</v>
      </c>
      <c r="D5" s="745"/>
      <c r="E5" s="745" t="s">
        <v>63</v>
      </c>
      <c r="F5" s="745"/>
      <c r="G5" s="745" t="s">
        <v>137</v>
      </c>
      <c r="H5" s="745"/>
      <c r="I5" s="745" t="s">
        <v>66</v>
      </c>
      <c r="J5" s="745"/>
      <c r="K5" s="746" t="s">
        <v>127</v>
      </c>
      <c r="L5" s="749"/>
      <c r="M5" s="745" t="s">
        <v>67</v>
      </c>
      <c r="N5" s="746"/>
      <c r="O5" s="747" t="s">
        <v>5</v>
      </c>
    </row>
    <row r="6" spans="2:15" ht="16.5" thickBot="1">
      <c r="B6" s="748"/>
      <c r="C6" s="269" t="s">
        <v>126</v>
      </c>
      <c r="D6" s="269" t="s">
        <v>4</v>
      </c>
      <c r="E6" s="269" t="s">
        <v>126</v>
      </c>
      <c r="F6" s="269" t="s">
        <v>4</v>
      </c>
      <c r="G6" s="269" t="s">
        <v>126</v>
      </c>
      <c r="H6" s="269" t="s">
        <v>4</v>
      </c>
      <c r="I6" s="524" t="s">
        <v>126</v>
      </c>
      <c r="J6" s="269" t="s">
        <v>4</v>
      </c>
      <c r="K6" s="269" t="s">
        <v>126</v>
      </c>
      <c r="L6" s="271" t="s">
        <v>4</v>
      </c>
      <c r="M6" s="269" t="s">
        <v>126</v>
      </c>
      <c r="N6" s="271" t="s">
        <v>4</v>
      </c>
      <c r="O6" s="748"/>
    </row>
    <row r="7" spans="2:15" ht="12.75">
      <c r="B7" s="194" t="s">
        <v>267</v>
      </c>
      <c r="C7" s="20">
        <v>3</v>
      </c>
      <c r="D7" s="92">
        <v>0.04411764705882353</v>
      </c>
      <c r="E7" s="20">
        <v>2</v>
      </c>
      <c r="F7" s="92">
        <v>0.029411764705882353</v>
      </c>
      <c r="G7" s="20">
        <v>58</v>
      </c>
      <c r="H7" s="92">
        <v>0.8529411764705882</v>
      </c>
      <c r="I7" s="31">
        <v>0</v>
      </c>
      <c r="J7" s="92">
        <v>0</v>
      </c>
      <c r="K7" s="20">
        <v>5</v>
      </c>
      <c r="L7" s="92">
        <v>0.07352941176470588</v>
      </c>
      <c r="M7" s="20">
        <v>0</v>
      </c>
      <c r="N7" s="92">
        <v>0</v>
      </c>
      <c r="O7" s="272">
        <v>68</v>
      </c>
    </row>
    <row r="8" spans="2:15" ht="12.75">
      <c r="B8" s="194" t="s">
        <v>259</v>
      </c>
      <c r="C8" s="20">
        <v>0</v>
      </c>
      <c r="D8" s="96">
        <v>0</v>
      </c>
      <c r="E8" s="20">
        <v>0</v>
      </c>
      <c r="F8" s="96">
        <v>0</v>
      </c>
      <c r="G8" s="20">
        <v>91</v>
      </c>
      <c r="H8" s="96">
        <v>0.9285714285714286</v>
      </c>
      <c r="I8" s="31">
        <v>1</v>
      </c>
      <c r="J8" s="96">
        <v>0.01020408163265306</v>
      </c>
      <c r="K8" s="20">
        <v>4</v>
      </c>
      <c r="L8" s="96">
        <v>0.04081632653061224</v>
      </c>
      <c r="M8" s="20">
        <v>2</v>
      </c>
      <c r="N8" s="96">
        <v>0.02040816326530612</v>
      </c>
      <c r="O8" s="272">
        <v>98</v>
      </c>
    </row>
    <row r="9" spans="2:15" ht="12.75">
      <c r="B9" s="194" t="s">
        <v>268</v>
      </c>
      <c r="C9" s="20">
        <v>0</v>
      </c>
      <c r="D9" s="96">
        <v>0</v>
      </c>
      <c r="E9" s="20">
        <v>0</v>
      </c>
      <c r="F9" s="96">
        <v>0</v>
      </c>
      <c r="G9" s="20">
        <v>15</v>
      </c>
      <c r="H9" s="96">
        <v>1</v>
      </c>
      <c r="I9" s="31">
        <v>0</v>
      </c>
      <c r="J9" s="96">
        <v>0</v>
      </c>
      <c r="K9" s="20">
        <v>0</v>
      </c>
      <c r="L9" s="96">
        <v>0</v>
      </c>
      <c r="M9" s="20">
        <v>0</v>
      </c>
      <c r="N9" s="96">
        <v>0</v>
      </c>
      <c r="O9" s="272">
        <v>15</v>
      </c>
    </row>
    <row r="10" spans="2:15" ht="12.75">
      <c r="B10" s="194" t="s">
        <v>269</v>
      </c>
      <c r="C10" s="20">
        <v>0</v>
      </c>
      <c r="D10" s="96">
        <v>0</v>
      </c>
      <c r="E10" s="20">
        <v>0</v>
      </c>
      <c r="F10" s="96">
        <v>0</v>
      </c>
      <c r="G10" s="20">
        <v>11</v>
      </c>
      <c r="H10" s="96">
        <v>1</v>
      </c>
      <c r="I10" s="31">
        <v>0</v>
      </c>
      <c r="J10" s="96">
        <v>0</v>
      </c>
      <c r="K10" s="20">
        <v>0</v>
      </c>
      <c r="L10" s="96">
        <v>0</v>
      </c>
      <c r="M10" s="20">
        <v>0</v>
      </c>
      <c r="N10" s="96">
        <v>0</v>
      </c>
      <c r="O10" s="272">
        <v>11</v>
      </c>
    </row>
    <row r="11" spans="2:15" ht="12.75">
      <c r="B11" s="194" t="s">
        <v>270</v>
      </c>
      <c r="C11" s="20">
        <v>0</v>
      </c>
      <c r="D11" s="96">
        <v>0</v>
      </c>
      <c r="E11" s="20">
        <v>2</v>
      </c>
      <c r="F11" s="96">
        <v>0.08333333333333333</v>
      </c>
      <c r="G11" s="20">
        <v>21</v>
      </c>
      <c r="H11" s="96">
        <v>0.875</v>
      </c>
      <c r="I11" s="31">
        <v>0</v>
      </c>
      <c r="J11" s="96">
        <v>0</v>
      </c>
      <c r="K11" s="20">
        <v>1</v>
      </c>
      <c r="L11" s="96">
        <v>0.041666666666666664</v>
      </c>
      <c r="M11" s="20">
        <v>0</v>
      </c>
      <c r="N11" s="96">
        <v>0</v>
      </c>
      <c r="O11" s="272">
        <v>24</v>
      </c>
    </row>
    <row r="12" spans="2:15" ht="13.5" thickBot="1">
      <c r="B12" s="513" t="s">
        <v>271</v>
      </c>
      <c r="C12" s="230">
        <v>2</v>
      </c>
      <c r="D12" s="229">
        <v>0.08</v>
      </c>
      <c r="E12" s="230">
        <v>0</v>
      </c>
      <c r="F12" s="229">
        <v>0</v>
      </c>
      <c r="G12" s="230">
        <v>21</v>
      </c>
      <c r="H12" s="229">
        <v>0.84</v>
      </c>
      <c r="I12" s="525">
        <v>0</v>
      </c>
      <c r="J12" s="229">
        <v>0</v>
      </c>
      <c r="K12" s="230">
        <v>0</v>
      </c>
      <c r="L12" s="229">
        <v>0</v>
      </c>
      <c r="M12" s="230">
        <v>2</v>
      </c>
      <c r="N12" s="229">
        <v>0.08</v>
      </c>
      <c r="O12" s="526">
        <v>25</v>
      </c>
    </row>
    <row r="13" spans="2:15" ht="13.5" thickBot="1">
      <c r="B13" s="223" t="s">
        <v>140</v>
      </c>
      <c r="C13" s="230">
        <v>5</v>
      </c>
      <c r="D13" s="94">
        <v>0.02074688796680498</v>
      </c>
      <c r="E13" s="230">
        <v>4</v>
      </c>
      <c r="F13" s="94">
        <v>0.016597510373443983</v>
      </c>
      <c r="G13" s="230">
        <v>217</v>
      </c>
      <c r="H13" s="94">
        <v>0.9004149377593361</v>
      </c>
      <c r="I13" s="525">
        <v>1</v>
      </c>
      <c r="J13" s="94">
        <v>0.004149377593360996</v>
      </c>
      <c r="K13" s="230">
        <v>10</v>
      </c>
      <c r="L13" s="94">
        <v>0.04149377593360996</v>
      </c>
      <c r="M13" s="230">
        <v>4</v>
      </c>
      <c r="N13" s="94">
        <v>0.016597510373443983</v>
      </c>
      <c r="O13" s="231">
        <v>241</v>
      </c>
    </row>
    <row r="16" ht="12.75">
      <c r="B16" s="11" t="s">
        <v>6</v>
      </c>
    </row>
    <row r="17" spans="2:9" ht="12.75">
      <c r="B17" s="738" t="s">
        <v>94</v>
      </c>
      <c r="C17" s="738"/>
      <c r="D17" s="738"/>
      <c r="E17" s="738"/>
      <c r="F17" s="738"/>
      <c r="G17" s="738"/>
      <c r="H17" s="738"/>
      <c r="I17" s="738"/>
    </row>
    <row r="18" spans="2:9" ht="12.75">
      <c r="B18" s="738"/>
      <c r="C18" s="738"/>
      <c r="D18" s="738"/>
      <c r="E18" s="738"/>
      <c r="F18" s="738"/>
      <c r="G18" s="738"/>
      <c r="H18" s="738"/>
      <c r="I18" s="738"/>
    </row>
    <row r="20" ht="12.75">
      <c r="B20" t="s">
        <v>242</v>
      </c>
    </row>
    <row r="21" ht="15.75">
      <c r="B21" s="14" t="s">
        <v>1</v>
      </c>
    </row>
  </sheetData>
  <sheetProtection/>
  <mergeCells count="9">
    <mergeCell ref="B17:I18"/>
    <mergeCell ref="M5:N5"/>
    <mergeCell ref="O5:O6"/>
    <mergeCell ref="B5:B6"/>
    <mergeCell ref="C5:D5"/>
    <mergeCell ref="E5:F5"/>
    <mergeCell ref="G5:H5"/>
    <mergeCell ref="I5:J5"/>
    <mergeCell ref="K5:L5"/>
  </mergeCells>
  <hyperlinks>
    <hyperlink ref="B21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B3:AE24"/>
  <sheetViews>
    <sheetView zoomScalePageLayoutView="0" workbookViewId="0" topLeftCell="A7">
      <selection activeCell="B8" sqref="B8:S16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21" width="7.8515625" style="0" customWidth="1"/>
    <col min="22" max="22" width="5.28125" style="0" bestFit="1" customWidth="1"/>
    <col min="23" max="23" width="4.7109375" style="0" bestFit="1" customWidth="1"/>
    <col min="24" max="24" width="5.28125" style="0" bestFit="1" customWidth="1"/>
    <col min="25" max="25" width="4.7109375" style="0" bestFit="1" customWidth="1"/>
    <col min="26" max="26" width="6.28125" style="0" bestFit="1" customWidth="1"/>
    <col min="27" max="27" width="4.7109375" style="0" bestFit="1" customWidth="1"/>
    <col min="28" max="28" width="11.00390625" style="0" customWidth="1"/>
    <col min="29" max="29" width="4.7109375" style="0" bestFit="1" customWidth="1"/>
    <col min="30" max="30" width="6.28125" style="0" bestFit="1" customWidth="1"/>
    <col min="31" max="31" width="8.00390625" style="0" bestFit="1" customWidth="1"/>
  </cols>
  <sheetData>
    <row r="3" spans="2:31" ht="18.75">
      <c r="B3" s="18" t="s">
        <v>223</v>
      </c>
      <c r="C3" s="18"/>
      <c r="D3" s="18"/>
      <c r="E3" s="18"/>
      <c r="F3" s="18"/>
      <c r="G3" s="18"/>
      <c r="H3" s="18"/>
      <c r="I3" s="18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2:31" ht="18.75">
      <c r="B4" s="18"/>
      <c r="C4" s="18"/>
      <c r="D4" s="18"/>
      <c r="E4" s="18"/>
      <c r="F4" s="18"/>
      <c r="G4" s="18"/>
      <c r="H4" s="18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2:31" ht="18.75">
      <c r="B5" s="18"/>
      <c r="C5" s="18"/>
      <c r="D5" s="18"/>
      <c r="E5" s="18"/>
      <c r="F5" s="18"/>
      <c r="G5" s="18"/>
      <c r="H5" s="18"/>
      <c r="I5" s="1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2:9" s="530" customFormat="1" ht="18.75">
      <c r="B6" s="529"/>
      <c r="C6" s="529"/>
      <c r="D6" s="529"/>
      <c r="E6" s="529"/>
      <c r="F6" s="529"/>
      <c r="G6" s="529"/>
      <c r="H6" s="529"/>
      <c r="I6" s="529"/>
    </row>
    <row r="7" spans="2:9" s="530" customFormat="1" ht="19.5" thickBot="1">
      <c r="B7" s="529"/>
      <c r="C7" s="529"/>
      <c r="D7" s="529"/>
      <c r="E7" s="529"/>
      <c r="F7" s="529"/>
      <c r="G7" s="529"/>
      <c r="H7" s="529"/>
      <c r="I7" s="529"/>
    </row>
    <row r="8" spans="2:19" s="57" customFormat="1" ht="63" customHeight="1">
      <c r="B8" s="750" t="s">
        <v>36</v>
      </c>
      <c r="C8" s="749" t="s">
        <v>71</v>
      </c>
      <c r="D8" s="745"/>
      <c r="E8" s="745" t="s">
        <v>72</v>
      </c>
      <c r="F8" s="745"/>
      <c r="G8" s="745" t="s">
        <v>73</v>
      </c>
      <c r="H8" s="745"/>
      <c r="I8" s="745" t="s">
        <v>75</v>
      </c>
      <c r="J8" s="745"/>
      <c r="K8" s="746" t="s">
        <v>77</v>
      </c>
      <c r="L8" s="749"/>
      <c r="M8" s="745" t="s">
        <v>66</v>
      </c>
      <c r="N8" s="745"/>
      <c r="O8" s="745" t="s">
        <v>78</v>
      </c>
      <c r="P8" s="745"/>
      <c r="Q8" s="745" t="s">
        <v>127</v>
      </c>
      <c r="R8" s="745"/>
      <c r="S8" s="98" t="s">
        <v>5</v>
      </c>
    </row>
    <row r="9" spans="2:19" ht="16.5" thickBot="1">
      <c r="B9" s="751"/>
      <c r="C9" s="270" t="s">
        <v>126</v>
      </c>
      <c r="D9" s="269" t="s">
        <v>4</v>
      </c>
      <c r="E9" s="269" t="s">
        <v>126</v>
      </c>
      <c r="F9" s="269" t="s">
        <v>4</v>
      </c>
      <c r="G9" s="269" t="s">
        <v>126</v>
      </c>
      <c r="H9" s="269" t="s">
        <v>4</v>
      </c>
      <c r="I9" s="269" t="s">
        <v>126</v>
      </c>
      <c r="J9" s="269" t="s">
        <v>4</v>
      </c>
      <c r="K9" s="269" t="s">
        <v>126</v>
      </c>
      <c r="L9" s="269" t="s">
        <v>4</v>
      </c>
      <c r="M9" s="269" t="s">
        <v>126</v>
      </c>
      <c r="N9" s="269" t="s">
        <v>4</v>
      </c>
      <c r="O9" s="269" t="s">
        <v>126</v>
      </c>
      <c r="P9" s="269" t="s">
        <v>4</v>
      </c>
      <c r="Q9" s="269" t="s">
        <v>126</v>
      </c>
      <c r="R9" s="269" t="s">
        <v>4</v>
      </c>
      <c r="S9" s="273"/>
    </row>
    <row r="10" spans="2:19" ht="12.75" customHeight="1">
      <c r="B10" s="194" t="s">
        <v>267</v>
      </c>
      <c r="C10" s="220">
        <v>1</v>
      </c>
      <c r="D10" s="40">
        <v>0.014705882352941176</v>
      </c>
      <c r="E10" s="20">
        <v>10</v>
      </c>
      <c r="F10" s="40">
        <v>0.14705882352941177</v>
      </c>
      <c r="G10" s="20">
        <v>2</v>
      </c>
      <c r="H10" s="40">
        <v>0.029411764705882353</v>
      </c>
      <c r="I10" s="20">
        <v>2</v>
      </c>
      <c r="J10" s="40">
        <v>0.029411764705882353</v>
      </c>
      <c r="K10" s="31">
        <v>0</v>
      </c>
      <c r="L10" s="40">
        <v>0</v>
      </c>
      <c r="M10" s="20">
        <v>2</v>
      </c>
      <c r="N10" s="40">
        <v>0.029411764705882353</v>
      </c>
      <c r="O10" s="97">
        <v>15</v>
      </c>
      <c r="P10" s="40">
        <v>0.22058823529411764</v>
      </c>
      <c r="Q10" s="97">
        <v>36</v>
      </c>
      <c r="R10" s="40">
        <v>0.5294117647058824</v>
      </c>
      <c r="S10" s="251">
        <v>68</v>
      </c>
    </row>
    <row r="11" spans="2:19" ht="12.75">
      <c r="B11" s="194" t="s">
        <v>259</v>
      </c>
      <c r="C11" s="220">
        <v>0</v>
      </c>
      <c r="D11" s="40">
        <v>0</v>
      </c>
      <c r="E11" s="20">
        <v>30</v>
      </c>
      <c r="F11" s="40">
        <v>0.30612244897959184</v>
      </c>
      <c r="G11" s="20">
        <v>3</v>
      </c>
      <c r="H11" s="40">
        <v>0.030612244897959183</v>
      </c>
      <c r="I11" s="20">
        <v>13</v>
      </c>
      <c r="J11" s="40">
        <v>0.1326530612244898</v>
      </c>
      <c r="K11" s="31">
        <v>3</v>
      </c>
      <c r="L11" s="40">
        <v>0.030612244897959183</v>
      </c>
      <c r="M11" s="20">
        <v>2</v>
      </c>
      <c r="N11" s="40">
        <v>0.02040816326530612</v>
      </c>
      <c r="O11" s="97">
        <v>22</v>
      </c>
      <c r="P11" s="40">
        <v>0.22448979591836735</v>
      </c>
      <c r="Q11" s="97">
        <v>25</v>
      </c>
      <c r="R11" s="40">
        <v>0.25510204081632654</v>
      </c>
      <c r="S11" s="251">
        <v>98</v>
      </c>
    </row>
    <row r="12" spans="2:19" ht="12.75">
      <c r="B12" s="194" t="s">
        <v>268</v>
      </c>
      <c r="C12" s="220">
        <v>0</v>
      </c>
      <c r="D12" s="40">
        <v>0</v>
      </c>
      <c r="E12" s="20">
        <v>6</v>
      </c>
      <c r="F12" s="40">
        <v>0.4</v>
      </c>
      <c r="G12" s="20">
        <v>0</v>
      </c>
      <c r="H12" s="40">
        <v>0</v>
      </c>
      <c r="I12" s="20">
        <v>0</v>
      </c>
      <c r="J12" s="40">
        <v>0</v>
      </c>
      <c r="K12" s="31">
        <v>0</v>
      </c>
      <c r="L12" s="40">
        <v>0</v>
      </c>
      <c r="M12" s="20">
        <v>0</v>
      </c>
      <c r="N12" s="40">
        <v>0</v>
      </c>
      <c r="O12" s="97">
        <v>1</v>
      </c>
      <c r="P12" s="40">
        <v>0.06666666666666667</v>
      </c>
      <c r="Q12" s="97">
        <v>8</v>
      </c>
      <c r="R12" s="40">
        <v>0.5333333333333333</v>
      </c>
      <c r="S12" s="39">
        <v>15</v>
      </c>
    </row>
    <row r="13" spans="2:19" ht="12.75">
      <c r="B13" s="194" t="s">
        <v>269</v>
      </c>
      <c r="C13" s="220">
        <v>0</v>
      </c>
      <c r="D13" s="40">
        <v>0</v>
      </c>
      <c r="E13" s="20">
        <v>5</v>
      </c>
      <c r="F13" s="40">
        <v>0.45454545454545453</v>
      </c>
      <c r="G13" s="20">
        <v>1</v>
      </c>
      <c r="H13" s="40">
        <v>0.09090909090909091</v>
      </c>
      <c r="I13" s="20">
        <v>1</v>
      </c>
      <c r="J13" s="40">
        <v>0.09090909090909091</v>
      </c>
      <c r="K13" s="31">
        <v>0</v>
      </c>
      <c r="L13" s="40">
        <v>0</v>
      </c>
      <c r="M13" s="20">
        <v>0</v>
      </c>
      <c r="N13" s="40">
        <v>0</v>
      </c>
      <c r="O13" s="97">
        <v>1</v>
      </c>
      <c r="P13" s="40">
        <v>0.09090909090909091</v>
      </c>
      <c r="Q13" s="97">
        <v>3</v>
      </c>
      <c r="R13" s="40">
        <v>0.2727272727272727</v>
      </c>
      <c r="S13" s="39">
        <v>11</v>
      </c>
    </row>
    <row r="14" spans="2:19" ht="12.75">
      <c r="B14" s="194" t="s">
        <v>270</v>
      </c>
      <c r="C14" s="220">
        <v>0</v>
      </c>
      <c r="D14" s="40">
        <v>0</v>
      </c>
      <c r="E14" s="20">
        <v>11</v>
      </c>
      <c r="F14" s="40">
        <v>0.4583333333333333</v>
      </c>
      <c r="G14" s="20">
        <v>1</v>
      </c>
      <c r="H14" s="40">
        <v>0.041666666666666664</v>
      </c>
      <c r="I14" s="20">
        <v>1</v>
      </c>
      <c r="J14" s="40">
        <v>0.041666666666666664</v>
      </c>
      <c r="K14" s="31">
        <v>2</v>
      </c>
      <c r="L14" s="40">
        <v>0.08333333333333333</v>
      </c>
      <c r="M14" s="20">
        <v>1</v>
      </c>
      <c r="N14" s="40">
        <v>0.041666666666666664</v>
      </c>
      <c r="O14" s="97">
        <v>7</v>
      </c>
      <c r="P14" s="40">
        <v>0.2916666666666667</v>
      </c>
      <c r="Q14" s="97">
        <v>1</v>
      </c>
      <c r="R14" s="40">
        <v>0.041666666666666664</v>
      </c>
      <c r="S14" s="39">
        <v>24</v>
      </c>
    </row>
    <row r="15" spans="2:19" ht="13.5" thickBot="1">
      <c r="B15" s="513" t="s">
        <v>271</v>
      </c>
      <c r="C15" s="514">
        <v>0</v>
      </c>
      <c r="D15" s="515">
        <v>0</v>
      </c>
      <c r="E15" s="514">
        <v>4</v>
      </c>
      <c r="F15" s="515">
        <v>0.16</v>
      </c>
      <c r="G15" s="514">
        <v>0</v>
      </c>
      <c r="H15" s="515">
        <v>0</v>
      </c>
      <c r="I15" s="514">
        <v>3</v>
      </c>
      <c r="J15" s="515">
        <v>0.12</v>
      </c>
      <c r="K15" s="527">
        <v>1</v>
      </c>
      <c r="L15" s="515">
        <v>0.04</v>
      </c>
      <c r="M15" s="514">
        <v>0</v>
      </c>
      <c r="N15" s="515">
        <v>0</v>
      </c>
      <c r="O15" s="528">
        <v>8</v>
      </c>
      <c r="P15" s="515">
        <v>0.32</v>
      </c>
      <c r="Q15" s="528">
        <v>9</v>
      </c>
      <c r="R15" s="515">
        <v>0.36</v>
      </c>
      <c r="S15" s="516">
        <v>25</v>
      </c>
    </row>
    <row r="16" spans="2:19" ht="13.5" thickBot="1">
      <c r="B16" s="223" t="s">
        <v>140</v>
      </c>
      <c r="C16" s="224">
        <v>1</v>
      </c>
      <c r="D16" s="254">
        <v>0.004149377593360996</v>
      </c>
      <c r="E16" s="224">
        <v>66</v>
      </c>
      <c r="F16" s="254">
        <v>0.27385892116182575</v>
      </c>
      <c r="G16" s="224">
        <v>7</v>
      </c>
      <c r="H16" s="254">
        <v>0.029045643153526972</v>
      </c>
      <c r="I16" s="224">
        <v>20</v>
      </c>
      <c r="J16" s="254">
        <v>0.08298755186721991</v>
      </c>
      <c r="K16" s="224">
        <v>6</v>
      </c>
      <c r="L16" s="254">
        <v>0.024896265560165973</v>
      </c>
      <c r="M16" s="224">
        <v>5</v>
      </c>
      <c r="N16" s="254">
        <v>0.02074688796680498</v>
      </c>
      <c r="O16" s="224">
        <v>54</v>
      </c>
      <c r="P16" s="254">
        <v>0.22406639004149378</v>
      </c>
      <c r="Q16" s="224">
        <v>82</v>
      </c>
      <c r="R16" s="254">
        <v>0.34024896265560167</v>
      </c>
      <c r="S16" s="232">
        <v>241</v>
      </c>
    </row>
    <row r="17" spans="2:21" ht="18.75">
      <c r="B17" s="79"/>
      <c r="C17" s="79"/>
      <c r="D17" s="79"/>
      <c r="E17" s="79"/>
      <c r="F17" s="79"/>
      <c r="G17" s="79"/>
      <c r="H17" s="79"/>
      <c r="I17" s="79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ht="12.75">
      <c r="B18" s="11" t="s">
        <v>6</v>
      </c>
    </row>
    <row r="19" spans="2:9" ht="12.75">
      <c r="B19" s="738" t="s">
        <v>94</v>
      </c>
      <c r="C19" s="738"/>
      <c r="D19" s="738"/>
      <c r="E19" s="738"/>
      <c r="F19" s="738"/>
      <c r="G19" s="738"/>
      <c r="H19" s="738"/>
      <c r="I19" s="738"/>
    </row>
    <row r="20" spans="2:9" ht="12.75">
      <c r="B20" s="738"/>
      <c r="C20" s="738"/>
      <c r="D20" s="738"/>
      <c r="E20" s="738"/>
      <c r="F20" s="738"/>
      <c r="G20" s="738"/>
      <c r="H20" s="738"/>
      <c r="I20" s="738"/>
    </row>
    <row r="22" ht="12.75">
      <c r="B22" t="s">
        <v>242</v>
      </c>
    </row>
    <row r="23" ht="15.75">
      <c r="B23" s="14" t="s">
        <v>1</v>
      </c>
    </row>
    <row r="24" spans="18:19" ht="12.75">
      <c r="R24" s="26"/>
      <c r="S24" s="26"/>
    </row>
  </sheetData>
  <sheetProtection/>
  <mergeCells count="10">
    <mergeCell ref="I8:J8"/>
    <mergeCell ref="B19:I20"/>
    <mergeCell ref="K8:L8"/>
    <mergeCell ref="M8:N8"/>
    <mergeCell ref="O8:P8"/>
    <mergeCell ref="Q8:R8"/>
    <mergeCell ref="B8:B9"/>
    <mergeCell ref="C8:D8"/>
    <mergeCell ref="E8:F8"/>
    <mergeCell ref="G8:H8"/>
  </mergeCells>
  <hyperlinks>
    <hyperlink ref="B23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B2:Y19"/>
  <sheetViews>
    <sheetView zoomScalePageLayoutView="0" workbookViewId="0" topLeftCell="A1">
      <selection activeCell="AA5" sqref="AA5"/>
    </sheetView>
  </sheetViews>
  <sheetFormatPr defaultColWidth="6.8515625" defaultRowHeight="12.75"/>
  <cols>
    <col min="1" max="1" width="6.8515625" style="0" customWidth="1"/>
    <col min="2" max="2" width="28.421875" style="0" customWidth="1"/>
    <col min="3" max="3" width="6.8515625" style="0" customWidth="1"/>
    <col min="4" max="4" width="8.28125" style="0" customWidth="1"/>
    <col min="5" max="5" width="6.8515625" style="0" customWidth="1"/>
    <col min="6" max="6" width="7.28125" style="0" customWidth="1"/>
    <col min="7" max="7" width="6.8515625" style="0" customWidth="1"/>
    <col min="8" max="8" width="7.7109375" style="0" customWidth="1"/>
    <col min="9" max="9" width="6.8515625" style="0" customWidth="1"/>
    <col min="10" max="10" width="7.7109375" style="0" customWidth="1"/>
    <col min="11" max="11" width="6.8515625" style="0" customWidth="1"/>
    <col min="12" max="12" width="8.00390625" style="0" customWidth="1"/>
    <col min="13" max="13" width="6.8515625" style="0" customWidth="1"/>
    <col min="14" max="14" width="8.28125" style="0" customWidth="1"/>
    <col min="15" max="15" width="6.8515625" style="0" customWidth="1"/>
    <col min="16" max="16" width="8.00390625" style="0" customWidth="1"/>
    <col min="17" max="17" width="6.8515625" style="0" customWidth="1"/>
    <col min="18" max="18" width="8.00390625" style="0" customWidth="1"/>
    <col min="19" max="21" width="6.8515625" style="0" customWidth="1"/>
    <col min="22" max="22" width="7.7109375" style="0" customWidth="1"/>
    <col min="23" max="23" width="10.140625" style="0" customWidth="1"/>
  </cols>
  <sheetData>
    <row r="2" spans="2:25" ht="18.75">
      <c r="B2" s="18" t="s">
        <v>224</v>
      </c>
      <c r="C2" s="18"/>
      <c r="D2" s="18"/>
      <c r="E2" s="18"/>
      <c r="F2" s="18"/>
      <c r="G2" s="18"/>
      <c r="H2" s="18"/>
      <c r="I2" s="1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2:9" s="57" customFormat="1" ht="19.5" thickBot="1">
      <c r="B3" s="79"/>
      <c r="C3" s="79"/>
      <c r="D3" s="79"/>
      <c r="E3" s="79"/>
      <c r="F3" s="79"/>
      <c r="G3" s="79"/>
      <c r="H3" s="79"/>
      <c r="I3" s="79"/>
    </row>
    <row r="4" spans="2:23" ht="15.75">
      <c r="B4" s="756" t="s">
        <v>36</v>
      </c>
      <c r="C4" s="758" t="s">
        <v>134</v>
      </c>
      <c r="D4" s="752"/>
      <c r="E4" s="752" t="s">
        <v>92</v>
      </c>
      <c r="F4" s="752"/>
      <c r="G4" s="752" t="s">
        <v>51</v>
      </c>
      <c r="H4" s="752"/>
      <c r="I4" s="752" t="s">
        <v>52</v>
      </c>
      <c r="J4" s="752"/>
      <c r="K4" s="752" t="s">
        <v>53</v>
      </c>
      <c r="L4" s="752"/>
      <c r="M4" s="752" t="s">
        <v>54</v>
      </c>
      <c r="N4" s="752"/>
      <c r="O4" s="752" t="s">
        <v>55</v>
      </c>
      <c r="P4" s="752"/>
      <c r="Q4" s="752" t="s">
        <v>56</v>
      </c>
      <c r="R4" s="752"/>
      <c r="S4" s="752" t="s">
        <v>57</v>
      </c>
      <c r="T4" s="752"/>
      <c r="U4" s="753" t="s">
        <v>272</v>
      </c>
      <c r="V4" s="753"/>
      <c r="W4" s="754" t="s">
        <v>5</v>
      </c>
    </row>
    <row r="5" spans="2:23" ht="16.5" thickBot="1">
      <c r="B5" s="757"/>
      <c r="C5" s="531" t="s">
        <v>126</v>
      </c>
      <c r="D5" s="269" t="s">
        <v>4</v>
      </c>
      <c r="E5" s="269" t="s">
        <v>126</v>
      </c>
      <c r="F5" s="269" t="s">
        <v>4</v>
      </c>
      <c r="G5" s="269" t="s">
        <v>126</v>
      </c>
      <c r="H5" s="269" t="s">
        <v>4</v>
      </c>
      <c r="I5" s="269" t="s">
        <v>126</v>
      </c>
      <c r="J5" s="269" t="s">
        <v>4</v>
      </c>
      <c r="K5" s="269" t="s">
        <v>126</v>
      </c>
      <c r="L5" s="269" t="s">
        <v>4</v>
      </c>
      <c r="M5" s="269" t="s">
        <v>126</v>
      </c>
      <c r="N5" s="269" t="s">
        <v>4</v>
      </c>
      <c r="O5" s="269" t="s">
        <v>126</v>
      </c>
      <c r="P5" s="269" t="s">
        <v>4</v>
      </c>
      <c r="Q5" s="269" t="s">
        <v>126</v>
      </c>
      <c r="R5" s="269" t="s">
        <v>4</v>
      </c>
      <c r="S5" s="269" t="s">
        <v>126</v>
      </c>
      <c r="T5" s="269" t="s">
        <v>4</v>
      </c>
      <c r="U5" s="269" t="s">
        <v>126</v>
      </c>
      <c r="V5" s="269" t="s">
        <v>4</v>
      </c>
      <c r="W5" s="755"/>
    </row>
    <row r="6" spans="2:23" ht="12.75">
      <c r="B6" s="194" t="s">
        <v>267</v>
      </c>
      <c r="C6" s="218">
        <v>43</v>
      </c>
      <c r="D6" s="92">
        <v>0.6323529411764706</v>
      </c>
      <c r="E6" s="191">
        <v>13</v>
      </c>
      <c r="F6" s="92">
        <v>0.19117647058823528</v>
      </c>
      <c r="G6" s="191">
        <v>5</v>
      </c>
      <c r="H6" s="92">
        <v>0.07352941176470588</v>
      </c>
      <c r="I6" s="191">
        <v>1</v>
      </c>
      <c r="J6" s="92">
        <v>0.014705882352941176</v>
      </c>
      <c r="K6" s="191">
        <v>1</v>
      </c>
      <c r="L6" s="92">
        <v>0.014705882352941176</v>
      </c>
      <c r="M6" s="191">
        <v>0</v>
      </c>
      <c r="N6" s="92">
        <v>0</v>
      </c>
      <c r="O6" s="191">
        <v>2</v>
      </c>
      <c r="P6" s="92">
        <v>0.029411764705882353</v>
      </c>
      <c r="Q6" s="191">
        <v>2</v>
      </c>
      <c r="R6" s="92">
        <v>0.029411764705882353</v>
      </c>
      <c r="S6" s="191">
        <v>1</v>
      </c>
      <c r="T6" s="92">
        <v>0.014705882352941176</v>
      </c>
      <c r="U6" s="191">
        <v>0</v>
      </c>
      <c r="V6" s="92">
        <v>0</v>
      </c>
      <c r="W6" s="39">
        <v>68</v>
      </c>
    </row>
    <row r="7" spans="2:23" ht="12.75">
      <c r="B7" s="194" t="s">
        <v>259</v>
      </c>
      <c r="C7" s="220">
        <v>5</v>
      </c>
      <c r="D7" s="96">
        <v>0.05102040816326531</v>
      </c>
      <c r="E7" s="20">
        <v>21</v>
      </c>
      <c r="F7" s="96">
        <v>0.21428571428571427</v>
      </c>
      <c r="G7" s="20">
        <v>27</v>
      </c>
      <c r="H7" s="96">
        <v>0.2755102040816326</v>
      </c>
      <c r="I7" s="20">
        <v>14</v>
      </c>
      <c r="J7" s="96">
        <v>0.14285714285714285</v>
      </c>
      <c r="K7" s="20">
        <v>16</v>
      </c>
      <c r="L7" s="96">
        <v>0.16326530612244897</v>
      </c>
      <c r="M7" s="20">
        <v>6</v>
      </c>
      <c r="N7" s="96">
        <v>0.061224489795918366</v>
      </c>
      <c r="O7" s="20">
        <v>2</v>
      </c>
      <c r="P7" s="96">
        <v>0.02040816326530612</v>
      </c>
      <c r="Q7" s="20">
        <v>0</v>
      </c>
      <c r="R7" s="96">
        <v>0</v>
      </c>
      <c r="S7" s="20">
        <v>0</v>
      </c>
      <c r="T7" s="96">
        <v>0</v>
      </c>
      <c r="U7" s="20">
        <v>7</v>
      </c>
      <c r="V7" s="96">
        <v>0.07142857142857142</v>
      </c>
      <c r="W7" s="39">
        <v>98</v>
      </c>
    </row>
    <row r="8" spans="2:23" ht="12.75">
      <c r="B8" s="194" t="s">
        <v>268</v>
      </c>
      <c r="C8" s="220">
        <v>1</v>
      </c>
      <c r="D8" s="96">
        <v>0.06666666666666667</v>
      </c>
      <c r="E8" s="20">
        <v>1</v>
      </c>
      <c r="F8" s="96">
        <v>0.06666666666666667</v>
      </c>
      <c r="G8" s="20">
        <v>5</v>
      </c>
      <c r="H8" s="96">
        <v>0.3333333333333333</v>
      </c>
      <c r="I8" s="20">
        <v>1</v>
      </c>
      <c r="J8" s="96">
        <v>0.06666666666666667</v>
      </c>
      <c r="K8" s="20">
        <v>4</v>
      </c>
      <c r="L8" s="96">
        <v>0.26666666666666666</v>
      </c>
      <c r="M8" s="20">
        <v>2</v>
      </c>
      <c r="N8" s="96">
        <v>0.13333333333333333</v>
      </c>
      <c r="O8" s="20">
        <v>0</v>
      </c>
      <c r="P8" s="96">
        <v>0</v>
      </c>
      <c r="Q8" s="20">
        <v>1</v>
      </c>
      <c r="R8" s="96">
        <v>0.06666666666666667</v>
      </c>
      <c r="S8" s="20">
        <v>0</v>
      </c>
      <c r="T8" s="96">
        <v>0</v>
      </c>
      <c r="U8" s="20">
        <v>0</v>
      </c>
      <c r="V8" s="96">
        <v>0</v>
      </c>
      <c r="W8" s="39">
        <v>15</v>
      </c>
    </row>
    <row r="9" spans="2:23" ht="12.75">
      <c r="B9" s="194" t="s">
        <v>269</v>
      </c>
      <c r="C9" s="220">
        <v>0</v>
      </c>
      <c r="D9" s="96">
        <v>0</v>
      </c>
      <c r="E9" s="20">
        <v>1</v>
      </c>
      <c r="F9" s="96">
        <v>0.09090909090909091</v>
      </c>
      <c r="G9" s="20">
        <v>3</v>
      </c>
      <c r="H9" s="96">
        <v>0.2727272727272727</v>
      </c>
      <c r="I9" s="20">
        <v>1</v>
      </c>
      <c r="J9" s="96">
        <v>0.09090909090909091</v>
      </c>
      <c r="K9" s="20">
        <v>3</v>
      </c>
      <c r="L9" s="96">
        <v>0.2727272727272727</v>
      </c>
      <c r="M9" s="20">
        <v>3</v>
      </c>
      <c r="N9" s="96">
        <v>0.2727272727272727</v>
      </c>
      <c r="O9" s="20">
        <v>0</v>
      </c>
      <c r="P9" s="96">
        <v>0</v>
      </c>
      <c r="Q9" s="20">
        <v>0</v>
      </c>
      <c r="R9" s="96">
        <v>0</v>
      </c>
      <c r="S9" s="20">
        <v>0</v>
      </c>
      <c r="T9" s="96">
        <v>0</v>
      </c>
      <c r="U9" s="20">
        <v>0</v>
      </c>
      <c r="V9" s="96">
        <v>0</v>
      </c>
      <c r="W9" s="39">
        <v>11</v>
      </c>
    </row>
    <row r="10" spans="2:23" ht="12.75">
      <c r="B10" s="194" t="s">
        <v>270</v>
      </c>
      <c r="C10" s="220">
        <v>0</v>
      </c>
      <c r="D10" s="96">
        <v>0</v>
      </c>
      <c r="E10" s="20">
        <v>0</v>
      </c>
      <c r="F10" s="96">
        <v>0</v>
      </c>
      <c r="G10" s="20">
        <v>8</v>
      </c>
      <c r="H10" s="96">
        <v>0.3333333333333333</v>
      </c>
      <c r="I10" s="20">
        <v>3</v>
      </c>
      <c r="J10" s="96">
        <v>0.125</v>
      </c>
      <c r="K10" s="20">
        <v>3</v>
      </c>
      <c r="L10" s="96">
        <v>0.125</v>
      </c>
      <c r="M10" s="20">
        <v>3</v>
      </c>
      <c r="N10" s="96">
        <v>0.125</v>
      </c>
      <c r="O10" s="20">
        <v>6</v>
      </c>
      <c r="P10" s="96">
        <v>0.25</v>
      </c>
      <c r="Q10" s="20">
        <v>0</v>
      </c>
      <c r="R10" s="96">
        <v>0</v>
      </c>
      <c r="S10" s="20">
        <v>0</v>
      </c>
      <c r="T10" s="96">
        <v>0</v>
      </c>
      <c r="U10" s="20">
        <v>1</v>
      </c>
      <c r="V10" s="96">
        <v>0.041666666666666664</v>
      </c>
      <c r="W10" s="39">
        <v>24</v>
      </c>
    </row>
    <row r="11" spans="2:23" ht="13.5" thickBot="1">
      <c r="B11" s="513" t="s">
        <v>271</v>
      </c>
      <c r="C11" s="514">
        <v>0</v>
      </c>
      <c r="D11" s="229">
        <v>0</v>
      </c>
      <c r="E11" s="514">
        <v>0</v>
      </c>
      <c r="F11" s="229">
        <v>0</v>
      </c>
      <c r="G11" s="514">
        <v>11</v>
      </c>
      <c r="H11" s="229">
        <v>0.44</v>
      </c>
      <c r="I11" s="514">
        <v>1</v>
      </c>
      <c r="J11" s="229">
        <v>0.04</v>
      </c>
      <c r="K11" s="514">
        <v>6</v>
      </c>
      <c r="L11" s="229">
        <v>0.24</v>
      </c>
      <c r="M11" s="514">
        <v>2</v>
      </c>
      <c r="N11" s="229">
        <v>0.08</v>
      </c>
      <c r="O11" s="514">
        <v>1</v>
      </c>
      <c r="P11" s="229">
        <v>0.04</v>
      </c>
      <c r="Q11" s="514">
        <v>1</v>
      </c>
      <c r="R11" s="229">
        <v>0.04</v>
      </c>
      <c r="S11" s="514">
        <v>1</v>
      </c>
      <c r="T11" s="229">
        <v>0.04</v>
      </c>
      <c r="U11" s="514">
        <v>2</v>
      </c>
      <c r="V11" s="229">
        <v>0.08</v>
      </c>
      <c r="W11" s="516">
        <v>25</v>
      </c>
    </row>
    <row r="12" spans="2:23" ht="13.5" thickBot="1">
      <c r="B12" s="223" t="s">
        <v>140</v>
      </c>
      <c r="C12" s="224">
        <v>49</v>
      </c>
      <c r="D12" s="94">
        <v>0.2033195020746888</v>
      </c>
      <c r="E12" s="224">
        <v>36</v>
      </c>
      <c r="F12" s="94">
        <v>0.14937759336099585</v>
      </c>
      <c r="G12" s="224">
        <v>59</v>
      </c>
      <c r="H12" s="94">
        <v>0.24481327800829875</v>
      </c>
      <c r="I12" s="224">
        <v>21</v>
      </c>
      <c r="J12" s="94">
        <v>0.08713692946058091</v>
      </c>
      <c r="K12" s="224">
        <v>33</v>
      </c>
      <c r="L12" s="94">
        <v>0.13692946058091288</v>
      </c>
      <c r="M12" s="224">
        <v>16</v>
      </c>
      <c r="N12" s="94">
        <v>0.06639004149377593</v>
      </c>
      <c r="O12" s="224">
        <v>11</v>
      </c>
      <c r="P12" s="94">
        <v>0.04564315352697095</v>
      </c>
      <c r="Q12" s="224">
        <v>4</v>
      </c>
      <c r="R12" s="94">
        <v>0.016597510373443983</v>
      </c>
      <c r="S12" s="224">
        <v>2</v>
      </c>
      <c r="T12" s="94">
        <v>0.008298755186721992</v>
      </c>
      <c r="U12" s="224">
        <v>10</v>
      </c>
      <c r="V12" s="94">
        <v>0.04149377593360996</v>
      </c>
      <c r="W12" s="232">
        <v>241</v>
      </c>
    </row>
    <row r="14" ht="12.75">
      <c r="B14" s="11" t="s">
        <v>6</v>
      </c>
    </row>
    <row r="15" spans="2:9" ht="12.75">
      <c r="B15" s="738" t="s">
        <v>94</v>
      </c>
      <c r="C15" s="738"/>
      <c r="D15" s="738"/>
      <c r="E15" s="738"/>
      <c r="F15" s="738"/>
      <c r="G15" s="738"/>
      <c r="H15" s="738"/>
      <c r="I15" s="738"/>
    </row>
    <row r="16" spans="2:9" ht="12.75">
      <c r="B16" s="738"/>
      <c r="C16" s="738"/>
      <c r="D16" s="738"/>
      <c r="E16" s="738"/>
      <c r="F16" s="738"/>
      <c r="G16" s="738"/>
      <c r="H16" s="738"/>
      <c r="I16" s="738"/>
    </row>
    <row r="18" ht="12.75">
      <c r="B18" t="s">
        <v>242</v>
      </c>
    </row>
    <row r="19" ht="15.75">
      <c r="B19" s="14" t="s">
        <v>1</v>
      </c>
    </row>
  </sheetData>
  <sheetProtection/>
  <mergeCells count="13">
    <mergeCell ref="M4:N4"/>
    <mergeCell ref="O4:P4"/>
    <mergeCell ref="Q4:R4"/>
    <mergeCell ref="B15:I16"/>
    <mergeCell ref="S4:T4"/>
    <mergeCell ref="U4:V4"/>
    <mergeCell ref="W4:W5"/>
    <mergeCell ref="B4:B5"/>
    <mergeCell ref="C4:D4"/>
    <mergeCell ref="E4:F4"/>
    <mergeCell ref="G4:H4"/>
    <mergeCell ref="I4:J4"/>
    <mergeCell ref="K4:L4"/>
  </mergeCells>
  <hyperlinks>
    <hyperlink ref="B19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B2:I28"/>
  <sheetViews>
    <sheetView zoomScalePageLayoutView="0" workbookViewId="0" topLeftCell="A1">
      <selection activeCell="B22" sqref="B22:I26"/>
    </sheetView>
  </sheetViews>
  <sheetFormatPr defaultColWidth="9.140625" defaultRowHeight="12.75"/>
  <cols>
    <col min="1" max="1" width="5.421875" style="0" customWidth="1"/>
    <col min="2" max="2" width="29.00390625" style="0" customWidth="1"/>
    <col min="9" max="9" width="20.140625" style="0" customWidth="1"/>
    <col min="10" max="10" width="13.140625" style="0" bestFit="1" customWidth="1"/>
    <col min="18" max="18" width="12.00390625" style="0" bestFit="1" customWidth="1"/>
    <col min="20" max="20" width="12.00390625" style="0" bestFit="1" customWidth="1"/>
  </cols>
  <sheetData>
    <row r="2" spans="2:9" ht="18.75">
      <c r="B2" s="18" t="s">
        <v>225</v>
      </c>
      <c r="C2" s="18"/>
      <c r="D2" s="18"/>
      <c r="E2" s="18"/>
      <c r="F2" s="18"/>
      <c r="G2" s="18"/>
      <c r="H2" s="18"/>
      <c r="I2" s="18"/>
    </row>
    <row r="3" spans="2:9" s="57" customFormat="1" ht="19.5" thickBot="1">
      <c r="B3" s="79"/>
      <c r="C3" s="79"/>
      <c r="D3" s="79"/>
      <c r="E3" s="79"/>
      <c r="F3" s="79"/>
      <c r="G3" s="79"/>
      <c r="H3" s="79"/>
      <c r="I3" s="79"/>
    </row>
    <row r="4" spans="2:9" ht="15">
      <c r="B4" s="761" t="s">
        <v>36</v>
      </c>
      <c r="C4" s="763" t="s">
        <v>45</v>
      </c>
      <c r="D4" s="764"/>
      <c r="E4" s="764" t="s">
        <v>46</v>
      </c>
      <c r="F4" s="764"/>
      <c r="G4" s="765" t="s">
        <v>11</v>
      </c>
      <c r="H4" s="766"/>
      <c r="I4" s="759" t="s">
        <v>5</v>
      </c>
    </row>
    <row r="5" spans="2:9" ht="15.75" thickBot="1">
      <c r="B5" s="762"/>
      <c r="C5" s="234" t="s">
        <v>3</v>
      </c>
      <c r="D5" s="202" t="s">
        <v>4</v>
      </c>
      <c r="E5" s="202" t="s">
        <v>3</v>
      </c>
      <c r="F5" s="452" t="s">
        <v>4</v>
      </c>
      <c r="G5" s="202" t="s">
        <v>3</v>
      </c>
      <c r="H5" s="453" t="s">
        <v>4</v>
      </c>
      <c r="I5" s="760"/>
    </row>
    <row r="6" spans="2:9" ht="12.75">
      <c r="B6" s="194" t="s">
        <v>267</v>
      </c>
      <c r="C6" s="218">
        <v>560</v>
      </c>
      <c r="D6" s="236">
        <f>C6/I6</f>
        <v>0.4229607250755287</v>
      </c>
      <c r="E6" s="191">
        <v>759</v>
      </c>
      <c r="F6" s="237">
        <f aca="true" t="shared" si="0" ref="F6:F14">E6/I6</f>
        <v>0.573262839879154</v>
      </c>
      <c r="G6" s="275">
        <v>5</v>
      </c>
      <c r="H6" s="276">
        <f>G6/I6</f>
        <v>0.0037764350453172208</v>
      </c>
      <c r="I6" s="219">
        <f>C6+E6+G6</f>
        <v>1324</v>
      </c>
    </row>
    <row r="7" spans="2:9" ht="12.75">
      <c r="B7" s="194" t="s">
        <v>259</v>
      </c>
      <c r="C7" s="218">
        <v>317</v>
      </c>
      <c r="D7" s="236">
        <f>C7/I7</f>
        <v>0.38705738705738707</v>
      </c>
      <c r="E7" s="191">
        <v>497</v>
      </c>
      <c r="F7" s="237">
        <f>E7/I7</f>
        <v>0.6068376068376068</v>
      </c>
      <c r="G7" s="275">
        <v>5</v>
      </c>
      <c r="H7" s="276">
        <f aca="true" t="shared" si="1" ref="H7:H14">G7/I7</f>
        <v>0.006105006105006105</v>
      </c>
      <c r="I7" s="219">
        <f aca="true" t="shared" si="2" ref="I7:I14">C7+E7+G7</f>
        <v>819</v>
      </c>
    </row>
    <row r="8" spans="2:9" ht="12.75">
      <c r="B8" s="194" t="s">
        <v>268</v>
      </c>
      <c r="C8" s="218">
        <v>111</v>
      </c>
      <c r="D8" s="236">
        <f aca="true" t="shared" si="3" ref="D8:D15">C8/I8</f>
        <v>0.376271186440678</v>
      </c>
      <c r="E8" s="191">
        <v>178</v>
      </c>
      <c r="F8" s="237">
        <f t="shared" si="0"/>
        <v>0.6033898305084746</v>
      </c>
      <c r="G8" s="275">
        <v>6</v>
      </c>
      <c r="H8" s="276">
        <f t="shared" si="1"/>
        <v>0.020338983050847456</v>
      </c>
      <c r="I8" s="219">
        <f t="shared" si="2"/>
        <v>295</v>
      </c>
    </row>
    <row r="9" spans="2:9" ht="12.75">
      <c r="B9" s="194" t="s">
        <v>269</v>
      </c>
      <c r="C9" s="218">
        <v>75</v>
      </c>
      <c r="D9" s="236">
        <f t="shared" si="3"/>
        <v>0.4143646408839779</v>
      </c>
      <c r="E9" s="191">
        <v>104</v>
      </c>
      <c r="F9" s="237">
        <f t="shared" si="0"/>
        <v>0.574585635359116</v>
      </c>
      <c r="G9" s="275">
        <v>2</v>
      </c>
      <c r="H9" s="276">
        <f t="shared" si="1"/>
        <v>0.011049723756906077</v>
      </c>
      <c r="I9" s="219">
        <f t="shared" si="2"/>
        <v>181</v>
      </c>
    </row>
    <row r="10" spans="2:9" ht="12.75" customHeight="1">
      <c r="B10" s="194" t="s">
        <v>182</v>
      </c>
      <c r="C10" s="220">
        <v>23</v>
      </c>
      <c r="D10" s="91">
        <f>C10/I10</f>
        <v>0.3770491803278688</v>
      </c>
      <c r="E10" s="20">
        <v>38</v>
      </c>
      <c r="F10" s="238">
        <f t="shared" si="0"/>
        <v>0.6229508196721312</v>
      </c>
      <c r="G10" s="239">
        <v>0</v>
      </c>
      <c r="H10" s="240">
        <f t="shared" si="1"/>
        <v>0</v>
      </c>
      <c r="I10" s="209">
        <f t="shared" si="2"/>
        <v>61</v>
      </c>
    </row>
    <row r="11" spans="2:9" ht="12.75">
      <c r="B11" s="194" t="s">
        <v>270</v>
      </c>
      <c r="C11" s="220">
        <v>14</v>
      </c>
      <c r="D11" s="91">
        <f t="shared" si="3"/>
        <v>0.358974358974359</v>
      </c>
      <c r="E11" s="20">
        <v>25</v>
      </c>
      <c r="F11" s="238">
        <f>E11/I11</f>
        <v>0.6410256410256411</v>
      </c>
      <c r="G11" s="239">
        <v>0</v>
      </c>
      <c r="H11" s="240">
        <f t="shared" si="1"/>
        <v>0</v>
      </c>
      <c r="I11" s="209">
        <f t="shared" si="2"/>
        <v>39</v>
      </c>
    </row>
    <row r="12" spans="2:9" ht="12.75">
      <c r="B12" s="194" t="s">
        <v>151</v>
      </c>
      <c r="C12" s="220">
        <v>21</v>
      </c>
      <c r="D12" s="91">
        <f>C12/I12</f>
        <v>0.4772727272727273</v>
      </c>
      <c r="E12" s="20">
        <v>22</v>
      </c>
      <c r="F12" s="238">
        <f t="shared" si="0"/>
        <v>0.5</v>
      </c>
      <c r="G12" s="239">
        <v>1</v>
      </c>
      <c r="H12" s="240">
        <f t="shared" si="1"/>
        <v>0.022727272727272728</v>
      </c>
      <c r="I12" s="209">
        <f>C12+E12+G12</f>
        <v>44</v>
      </c>
    </row>
    <row r="13" spans="2:9" ht="12.75">
      <c r="B13" s="195" t="s">
        <v>273</v>
      </c>
      <c r="C13" s="220">
        <v>8</v>
      </c>
      <c r="D13" s="91">
        <f t="shared" si="3"/>
        <v>0.2857142857142857</v>
      </c>
      <c r="E13" s="20">
        <v>15</v>
      </c>
      <c r="F13" s="238">
        <f t="shared" si="0"/>
        <v>0.5357142857142857</v>
      </c>
      <c r="G13" s="239">
        <v>5</v>
      </c>
      <c r="H13" s="240">
        <f t="shared" si="1"/>
        <v>0.17857142857142858</v>
      </c>
      <c r="I13" s="209">
        <f t="shared" si="2"/>
        <v>28</v>
      </c>
    </row>
    <row r="14" spans="2:9" ht="13.5" thickBot="1">
      <c r="B14" s="195" t="s">
        <v>152</v>
      </c>
      <c r="C14" s="258">
        <v>32</v>
      </c>
      <c r="D14" s="259">
        <f t="shared" si="3"/>
        <v>0.5161290322580645</v>
      </c>
      <c r="E14" s="154">
        <v>27</v>
      </c>
      <c r="F14" s="260">
        <f t="shared" si="0"/>
        <v>0.43548387096774194</v>
      </c>
      <c r="G14" s="261">
        <v>3</v>
      </c>
      <c r="H14" s="262">
        <f t="shared" si="1"/>
        <v>0.04838709677419355</v>
      </c>
      <c r="I14" s="212">
        <f t="shared" si="2"/>
        <v>62</v>
      </c>
    </row>
    <row r="15" spans="2:9" ht="13.5" thickBot="1">
      <c r="B15" s="263" t="s">
        <v>140</v>
      </c>
      <c r="C15" s="147">
        <f>C6+C7+C8+C9+C10+C11+C12+C13+C14</f>
        <v>1161</v>
      </c>
      <c r="D15" s="264">
        <f t="shared" si="3"/>
        <v>0.4069400630914827</v>
      </c>
      <c r="E15" s="147">
        <f>E6+E7+E8+E9+E10+E11+E12+E13+E14</f>
        <v>1665</v>
      </c>
      <c r="F15" s="264">
        <f>E15/I15</f>
        <v>0.583596214511041</v>
      </c>
      <c r="G15" s="265">
        <f>G6+G7+G8+G9+G10+G11+G12+G13+G14</f>
        <v>27</v>
      </c>
      <c r="H15" s="264">
        <f>G15/I15</f>
        <v>0.00946372239747634</v>
      </c>
      <c r="I15" s="266">
        <f>C15+E15+G15</f>
        <v>2853</v>
      </c>
    </row>
    <row r="20" ht="12.75">
      <c r="B20" s="11" t="s">
        <v>6</v>
      </c>
    </row>
    <row r="21" ht="12.75">
      <c r="B21" s="11"/>
    </row>
    <row r="22" spans="2:9" ht="12.75">
      <c r="B22" s="732" t="s">
        <v>95</v>
      </c>
      <c r="C22" s="732"/>
      <c r="D22" s="732"/>
      <c r="E22" s="732"/>
      <c r="F22" s="732"/>
      <c r="G22" s="732"/>
      <c r="H22" s="732"/>
      <c r="I22" s="732"/>
    </row>
    <row r="23" spans="2:9" ht="12.75">
      <c r="B23" s="732"/>
      <c r="C23" s="732"/>
      <c r="D23" s="732"/>
      <c r="E23" s="732"/>
      <c r="F23" s="732"/>
      <c r="G23" s="732"/>
      <c r="H23" s="732"/>
      <c r="I23" s="732"/>
    </row>
    <row r="24" spans="2:9" ht="12.75">
      <c r="B24" s="732"/>
      <c r="C24" s="732"/>
      <c r="D24" s="732"/>
      <c r="E24" s="732"/>
      <c r="F24" s="732"/>
      <c r="G24" s="732"/>
      <c r="H24" s="732"/>
      <c r="I24" s="732"/>
    </row>
    <row r="25" spans="2:9" ht="12.75">
      <c r="B25" s="54"/>
      <c r="C25" s="54"/>
      <c r="D25" s="54"/>
      <c r="E25" s="54"/>
      <c r="F25" s="54"/>
      <c r="G25" s="54"/>
      <c r="H25" s="54"/>
      <c r="I25" s="54"/>
    </row>
    <row r="26" spans="2:9" ht="12.75">
      <c r="B26" t="s">
        <v>242</v>
      </c>
      <c r="C26" s="54"/>
      <c r="D26" s="54"/>
      <c r="E26" s="54"/>
      <c r="F26" s="54"/>
      <c r="G26" s="54"/>
      <c r="H26" s="54"/>
      <c r="I26" s="54"/>
    </row>
    <row r="28" ht="15.75">
      <c r="B28" s="14" t="s">
        <v>1</v>
      </c>
    </row>
  </sheetData>
  <sheetProtection/>
  <mergeCells count="6">
    <mergeCell ref="I4:I5"/>
    <mergeCell ref="B4:B5"/>
    <mergeCell ref="C4:D4"/>
    <mergeCell ref="E4:F4"/>
    <mergeCell ref="G4:H4"/>
    <mergeCell ref="B22:I24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</sheetPr>
  <dimension ref="B2:J33"/>
  <sheetViews>
    <sheetView zoomScalePageLayoutView="0" workbookViewId="0" topLeftCell="A1">
      <selection activeCell="A4" sqref="A4:IV15"/>
    </sheetView>
  </sheetViews>
  <sheetFormatPr defaultColWidth="9.140625" defaultRowHeight="12.75"/>
  <cols>
    <col min="1" max="1" width="5.421875" style="0" customWidth="1"/>
    <col min="2" max="2" width="22.28125" style="0" customWidth="1"/>
    <col min="9" max="9" width="13.140625" style="0" bestFit="1" customWidth="1"/>
    <col min="10" max="10" width="15.00390625" style="0" customWidth="1"/>
  </cols>
  <sheetData>
    <row r="2" spans="2:10" ht="18.75">
      <c r="B2" s="18" t="s">
        <v>226</v>
      </c>
      <c r="C2" s="18"/>
      <c r="D2" s="18"/>
      <c r="E2" s="18"/>
      <c r="F2" s="18"/>
      <c r="G2" s="18"/>
      <c r="H2" s="18"/>
      <c r="I2" s="18"/>
      <c r="J2" s="17"/>
    </row>
    <row r="3" spans="2:9" s="57" customFormat="1" ht="19.5" thickBot="1">
      <c r="B3" s="79"/>
      <c r="C3" s="79"/>
      <c r="D3" s="79"/>
      <c r="E3" s="79"/>
      <c r="F3" s="79"/>
      <c r="G3" s="79"/>
      <c r="H3" s="79"/>
      <c r="I3" s="79"/>
    </row>
    <row r="4" spans="2:10" ht="30">
      <c r="B4" s="761" t="s">
        <v>36</v>
      </c>
      <c r="C4" s="767" t="s">
        <v>8</v>
      </c>
      <c r="D4" s="768"/>
      <c r="E4" s="769" t="s">
        <v>9</v>
      </c>
      <c r="F4" s="768"/>
      <c r="G4" s="201" t="s">
        <v>10</v>
      </c>
      <c r="H4" s="769" t="s">
        <v>20</v>
      </c>
      <c r="I4" s="768"/>
      <c r="J4" s="770" t="s">
        <v>5</v>
      </c>
    </row>
    <row r="5" spans="2:10" ht="15.75" thickBot="1">
      <c r="B5" s="762"/>
      <c r="C5" s="451" t="s">
        <v>3</v>
      </c>
      <c r="D5" s="202" t="s">
        <v>4</v>
      </c>
      <c r="E5" s="202" t="s">
        <v>3</v>
      </c>
      <c r="F5" s="202" t="s">
        <v>4</v>
      </c>
      <c r="G5" s="203"/>
      <c r="H5" s="202" t="s">
        <v>3</v>
      </c>
      <c r="I5" s="204" t="s">
        <v>4</v>
      </c>
      <c r="J5" s="771"/>
    </row>
    <row r="6" spans="2:10" ht="12.75">
      <c r="B6" s="194" t="s">
        <v>267</v>
      </c>
      <c r="C6" s="191">
        <v>427</v>
      </c>
      <c r="D6" s="92">
        <f>C6/G6</f>
        <v>0.3287143956889915</v>
      </c>
      <c r="E6" s="191">
        <v>872</v>
      </c>
      <c r="F6" s="92">
        <f>E6/G6</f>
        <v>0.6712856043110085</v>
      </c>
      <c r="G6" s="191">
        <f>C6+E6</f>
        <v>1299</v>
      </c>
      <c r="H6" s="191">
        <v>25</v>
      </c>
      <c r="I6" s="192">
        <f>H6/J6</f>
        <v>0.0188821752265861</v>
      </c>
      <c r="J6" s="193">
        <f>C6+E6+H6</f>
        <v>1324</v>
      </c>
    </row>
    <row r="7" spans="2:10" ht="12.75">
      <c r="B7" s="194" t="s">
        <v>259</v>
      </c>
      <c r="C7" s="20">
        <v>269</v>
      </c>
      <c r="D7" s="92">
        <f aca="true" t="shared" si="0" ref="D7:D15">C7/G7</f>
        <v>0.3379396984924623</v>
      </c>
      <c r="E7" s="20">
        <v>527</v>
      </c>
      <c r="F7" s="92">
        <f aca="true" t="shared" si="1" ref="F7:F15">E7/G7</f>
        <v>0.6620603015075377</v>
      </c>
      <c r="G7" s="20">
        <f aca="true" t="shared" si="2" ref="G7:G15">C7+E7</f>
        <v>796</v>
      </c>
      <c r="H7" s="20">
        <v>23</v>
      </c>
      <c r="I7" s="93">
        <f aca="true" t="shared" si="3" ref="I7:I15">H7/J7</f>
        <v>0.028083028083028084</v>
      </c>
      <c r="J7" s="39">
        <f aca="true" t="shared" si="4" ref="J7:J14">C7+E7+H7</f>
        <v>819</v>
      </c>
    </row>
    <row r="8" spans="2:10" ht="12.75">
      <c r="B8" s="194" t="s">
        <v>268</v>
      </c>
      <c r="C8" s="20">
        <v>69</v>
      </c>
      <c r="D8" s="92">
        <f t="shared" si="0"/>
        <v>0.24820143884892087</v>
      </c>
      <c r="E8" s="20">
        <v>209</v>
      </c>
      <c r="F8" s="92">
        <f t="shared" si="1"/>
        <v>0.7517985611510791</v>
      </c>
      <c r="G8" s="20">
        <f t="shared" si="2"/>
        <v>278</v>
      </c>
      <c r="H8" s="20">
        <v>17</v>
      </c>
      <c r="I8" s="93">
        <f t="shared" si="3"/>
        <v>0.0576271186440678</v>
      </c>
      <c r="J8" s="39">
        <f t="shared" si="4"/>
        <v>295</v>
      </c>
    </row>
    <row r="9" spans="2:10" ht="12.75">
      <c r="B9" s="194" t="s">
        <v>269</v>
      </c>
      <c r="C9" s="20">
        <v>30</v>
      </c>
      <c r="D9" s="92">
        <f t="shared" si="0"/>
        <v>0.17751479289940827</v>
      </c>
      <c r="E9" s="20">
        <v>139</v>
      </c>
      <c r="F9" s="92">
        <f t="shared" si="1"/>
        <v>0.8224852071005917</v>
      </c>
      <c r="G9" s="20">
        <f t="shared" si="2"/>
        <v>169</v>
      </c>
      <c r="H9" s="20">
        <v>12</v>
      </c>
      <c r="I9" s="93">
        <f t="shared" si="3"/>
        <v>0.06629834254143646</v>
      </c>
      <c r="J9" s="39">
        <f t="shared" si="4"/>
        <v>181</v>
      </c>
    </row>
    <row r="10" spans="2:10" ht="12.75">
      <c r="B10" s="194" t="s">
        <v>182</v>
      </c>
      <c r="C10" s="20">
        <v>28</v>
      </c>
      <c r="D10" s="92">
        <f t="shared" si="0"/>
        <v>0.49122807017543857</v>
      </c>
      <c r="E10" s="20">
        <v>29</v>
      </c>
      <c r="F10" s="92">
        <f t="shared" si="1"/>
        <v>0.5087719298245614</v>
      </c>
      <c r="G10" s="20">
        <f t="shared" si="2"/>
        <v>57</v>
      </c>
      <c r="H10" s="20">
        <v>4</v>
      </c>
      <c r="I10" s="93">
        <f t="shared" si="3"/>
        <v>0.06557377049180328</v>
      </c>
      <c r="J10" s="39">
        <f t="shared" si="4"/>
        <v>61</v>
      </c>
    </row>
    <row r="11" spans="2:10" ht="12.75">
      <c r="B11" s="194" t="s">
        <v>270</v>
      </c>
      <c r="C11" s="20">
        <v>4</v>
      </c>
      <c r="D11" s="92">
        <f t="shared" si="0"/>
        <v>0.13333333333333333</v>
      </c>
      <c r="E11" s="20">
        <v>26</v>
      </c>
      <c r="F11" s="92">
        <f t="shared" si="1"/>
        <v>0.8666666666666667</v>
      </c>
      <c r="G11" s="20">
        <f t="shared" si="2"/>
        <v>30</v>
      </c>
      <c r="H11" s="20">
        <v>9</v>
      </c>
      <c r="I11" s="93">
        <f>H11/J11</f>
        <v>0.23076923076923078</v>
      </c>
      <c r="J11" s="39">
        <f t="shared" si="4"/>
        <v>39</v>
      </c>
    </row>
    <row r="12" spans="2:10" ht="12.75">
      <c r="B12" s="194" t="s">
        <v>151</v>
      </c>
      <c r="C12" s="20">
        <v>7</v>
      </c>
      <c r="D12" s="92">
        <f t="shared" si="0"/>
        <v>0.5833333333333334</v>
      </c>
      <c r="E12" s="20">
        <v>5</v>
      </c>
      <c r="F12" s="92">
        <f t="shared" si="1"/>
        <v>0.4166666666666667</v>
      </c>
      <c r="G12" s="20">
        <f t="shared" si="2"/>
        <v>12</v>
      </c>
      <c r="H12" s="20">
        <v>32</v>
      </c>
      <c r="I12" s="93">
        <f t="shared" si="3"/>
        <v>0.7272727272727273</v>
      </c>
      <c r="J12" s="39">
        <f>C12+E12+H12</f>
        <v>44</v>
      </c>
    </row>
    <row r="13" spans="2:10" ht="12.75">
      <c r="B13" s="195" t="s">
        <v>273</v>
      </c>
      <c r="C13" s="20">
        <v>1</v>
      </c>
      <c r="D13" s="92">
        <f t="shared" si="0"/>
        <v>0.037037037037037035</v>
      </c>
      <c r="E13" s="20">
        <v>26</v>
      </c>
      <c r="F13" s="92">
        <f t="shared" si="1"/>
        <v>0.9629629629629629</v>
      </c>
      <c r="G13" s="20">
        <f t="shared" si="2"/>
        <v>27</v>
      </c>
      <c r="H13" s="20">
        <v>1</v>
      </c>
      <c r="I13" s="93">
        <f t="shared" si="3"/>
        <v>0.03571428571428571</v>
      </c>
      <c r="J13" s="39">
        <f t="shared" si="4"/>
        <v>28</v>
      </c>
    </row>
    <row r="14" spans="2:10" ht="13.5" thickBot="1">
      <c r="B14" s="228" t="s">
        <v>152</v>
      </c>
      <c r="C14" s="154">
        <v>10</v>
      </c>
      <c r="D14" s="196">
        <f t="shared" si="0"/>
        <v>0.16393442622950818</v>
      </c>
      <c r="E14" s="154">
        <v>51</v>
      </c>
      <c r="F14" s="196">
        <f t="shared" si="1"/>
        <v>0.8360655737704918</v>
      </c>
      <c r="G14" s="154">
        <f t="shared" si="2"/>
        <v>61</v>
      </c>
      <c r="H14" s="154">
        <v>1</v>
      </c>
      <c r="I14" s="197">
        <f t="shared" si="3"/>
        <v>0.016129032258064516</v>
      </c>
      <c r="J14" s="156">
        <f t="shared" si="4"/>
        <v>62</v>
      </c>
    </row>
    <row r="15" spans="2:10" ht="13.5" thickBot="1">
      <c r="B15" s="70" t="s">
        <v>140</v>
      </c>
      <c r="C15" s="147">
        <f>C6+C7+C8+C9+C10+C11+C12+C13+C14</f>
        <v>845</v>
      </c>
      <c r="D15" s="198">
        <f t="shared" si="0"/>
        <v>0.3096372297544888</v>
      </c>
      <c r="E15" s="147">
        <f>E6+E7+E8+E9+E10+E11+E12+E13+E14</f>
        <v>1884</v>
      </c>
      <c r="F15" s="198">
        <f t="shared" si="1"/>
        <v>0.6903627702455112</v>
      </c>
      <c r="G15" s="147">
        <f t="shared" si="2"/>
        <v>2729</v>
      </c>
      <c r="H15" s="147">
        <f>SUM(H6:H14)</f>
        <v>124</v>
      </c>
      <c r="I15" s="199">
        <f t="shared" si="3"/>
        <v>0.043463021381002456</v>
      </c>
      <c r="J15" s="200">
        <f>C15+E15+H15</f>
        <v>2853</v>
      </c>
    </row>
    <row r="23" spans="2:9" ht="12.75">
      <c r="B23" s="216"/>
      <c r="C23" s="87"/>
      <c r="D23" s="217"/>
      <c r="E23" s="87"/>
      <c r="F23" s="217"/>
      <c r="G23" s="87"/>
      <c r="H23" s="217"/>
      <c r="I23" s="87"/>
    </row>
    <row r="24" ht="15.75" customHeight="1">
      <c r="B24" s="11" t="s">
        <v>6</v>
      </c>
    </row>
    <row r="25" spans="2:10" ht="12.75">
      <c r="B25" s="360" t="s">
        <v>95</v>
      </c>
      <c r="C25" s="54"/>
      <c r="D25" s="54"/>
      <c r="E25" s="54"/>
      <c r="F25" s="54"/>
      <c r="G25" s="54"/>
      <c r="H25" s="54"/>
      <c r="I25" s="54"/>
      <c r="J25" s="54"/>
    </row>
    <row r="26" spans="2:10" ht="12.75">
      <c r="B26" s="54"/>
      <c r="C26" s="54"/>
      <c r="D26" s="54"/>
      <c r="E26" s="54"/>
      <c r="F26" s="54"/>
      <c r="G26" s="54"/>
      <c r="H26" s="54"/>
      <c r="I26" s="54"/>
      <c r="J26" s="54"/>
    </row>
    <row r="27" spans="2:10" ht="12.75">
      <c r="B27" s="54"/>
      <c r="C27" s="54"/>
      <c r="D27" s="54"/>
      <c r="E27" s="54"/>
      <c r="F27" s="54"/>
      <c r="G27" s="54"/>
      <c r="H27" s="54"/>
      <c r="I27" s="54"/>
      <c r="J27" s="54"/>
    </row>
    <row r="29" ht="12.75">
      <c r="B29" t="s">
        <v>242</v>
      </c>
    </row>
    <row r="33" ht="15.75">
      <c r="B33" s="14" t="s">
        <v>1</v>
      </c>
    </row>
  </sheetData>
  <sheetProtection/>
  <mergeCells count="5">
    <mergeCell ref="B4:B5"/>
    <mergeCell ref="C4:D4"/>
    <mergeCell ref="E4:F4"/>
    <mergeCell ref="H4:I4"/>
    <mergeCell ref="J4:J5"/>
  </mergeCells>
  <hyperlinks>
    <hyperlink ref="B33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I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2.140625" style="0" customWidth="1"/>
    <col min="4" max="4" width="12.7109375" style="0" customWidth="1"/>
    <col min="5" max="5" width="13.57421875" style="0" customWidth="1"/>
    <col min="6" max="6" width="16.7109375" style="0" customWidth="1"/>
    <col min="7" max="7" width="11.8515625" style="0" customWidth="1"/>
    <col min="8" max="8" width="13.57421875" style="0" customWidth="1"/>
    <col min="9" max="9" width="16.8515625" style="0" bestFit="1" customWidth="1"/>
    <col min="10" max="10" width="14.140625" style="0" bestFit="1" customWidth="1"/>
    <col min="12" max="12" width="19.7109375" style="0" bestFit="1" customWidth="1"/>
    <col min="13" max="13" width="21.421875" style="0" bestFit="1" customWidth="1"/>
    <col min="14" max="14" width="16.421875" style="0" bestFit="1" customWidth="1"/>
  </cols>
  <sheetData>
    <row r="2" spans="2:8" ht="18">
      <c r="B2" s="563" t="s">
        <v>194</v>
      </c>
      <c r="C2" s="563"/>
      <c r="D2" s="563"/>
      <c r="E2" s="563"/>
      <c r="F2" s="563"/>
      <c r="G2" s="563"/>
      <c r="H2" s="563"/>
    </row>
    <row r="3" spans="2:8" ht="18">
      <c r="B3" s="72"/>
      <c r="C3" s="72"/>
      <c r="D3" s="72"/>
      <c r="E3" s="72"/>
      <c r="F3" s="72"/>
      <c r="G3" s="72"/>
      <c r="H3" s="72"/>
    </row>
    <row r="4" ht="13.5" thickBot="1"/>
    <row r="5" spans="2:9" ht="15.75">
      <c r="B5" s="564" t="s">
        <v>36</v>
      </c>
      <c r="C5" s="566" t="s">
        <v>12</v>
      </c>
      <c r="D5" s="566"/>
      <c r="E5" s="566"/>
      <c r="F5" s="566"/>
      <c r="G5" s="566"/>
      <c r="H5" s="566"/>
      <c r="I5" s="592"/>
    </row>
    <row r="6" spans="2:9" ht="15.75">
      <c r="B6" s="591"/>
      <c r="C6" s="589" t="s">
        <v>37</v>
      </c>
      <c r="D6" s="589"/>
      <c r="E6" s="589" t="s">
        <v>38</v>
      </c>
      <c r="F6" s="589"/>
      <c r="G6" s="589" t="s">
        <v>124</v>
      </c>
      <c r="H6" s="589"/>
      <c r="I6" s="590" t="s">
        <v>5</v>
      </c>
    </row>
    <row r="7" spans="2:9" ht="15.75">
      <c r="B7" s="591"/>
      <c r="C7" s="120" t="s">
        <v>126</v>
      </c>
      <c r="D7" s="120" t="s">
        <v>4</v>
      </c>
      <c r="E7" s="120" t="s">
        <v>126</v>
      </c>
      <c r="F7" s="120" t="s">
        <v>4</v>
      </c>
      <c r="G7" s="120" t="s">
        <v>126</v>
      </c>
      <c r="H7" s="120" t="s">
        <v>4</v>
      </c>
      <c r="I7" s="590"/>
    </row>
    <row r="8" spans="2:9" ht="12.75">
      <c r="B8" s="38" t="s">
        <v>142</v>
      </c>
      <c r="C8" s="20">
        <v>10</v>
      </c>
      <c r="D8" s="85">
        <v>0.21739130434782608</v>
      </c>
      <c r="E8" s="20">
        <v>34</v>
      </c>
      <c r="F8" s="85">
        <v>0.7391304347826086</v>
      </c>
      <c r="G8" s="20">
        <v>2</v>
      </c>
      <c r="H8" s="85">
        <v>0.043478260869565216</v>
      </c>
      <c r="I8" s="39">
        <v>46</v>
      </c>
    </row>
    <row r="9" spans="2:9" ht="12.75">
      <c r="B9" s="38" t="s">
        <v>143</v>
      </c>
      <c r="C9" s="20">
        <v>94</v>
      </c>
      <c r="D9" s="85">
        <v>0.06545961002785515</v>
      </c>
      <c r="E9" s="20">
        <v>1218</v>
      </c>
      <c r="F9" s="85">
        <v>0.8481894150417827</v>
      </c>
      <c r="G9" s="20">
        <v>124</v>
      </c>
      <c r="H9" s="85">
        <v>0.08635097493036212</v>
      </c>
      <c r="I9" s="39">
        <v>1436</v>
      </c>
    </row>
    <row r="10" spans="2:9" ht="12.75">
      <c r="B10" s="38" t="s">
        <v>185</v>
      </c>
      <c r="C10" s="20">
        <v>12</v>
      </c>
      <c r="D10" s="85">
        <v>0.05172413793103448</v>
      </c>
      <c r="E10" s="20">
        <v>201</v>
      </c>
      <c r="F10" s="85">
        <v>0.8663793103448276</v>
      </c>
      <c r="G10" s="20">
        <v>19</v>
      </c>
      <c r="H10" s="85">
        <v>0.08189655172413793</v>
      </c>
      <c r="I10" s="39">
        <v>232</v>
      </c>
    </row>
    <row r="11" spans="2:9" ht="12.75">
      <c r="B11" s="38" t="s">
        <v>145</v>
      </c>
      <c r="C11" s="20">
        <v>47</v>
      </c>
      <c r="D11" s="85">
        <v>0.0724191063174114</v>
      </c>
      <c r="E11" s="20">
        <v>559</v>
      </c>
      <c r="F11" s="85">
        <v>0.8613251155624037</v>
      </c>
      <c r="G11" s="20">
        <v>43</v>
      </c>
      <c r="H11" s="85">
        <v>0.0662557781201849</v>
      </c>
      <c r="I11" s="39">
        <v>649</v>
      </c>
    </row>
    <row r="12" spans="2:9" ht="12.75">
      <c r="B12" s="38" t="s">
        <v>186</v>
      </c>
      <c r="C12" s="20">
        <v>2</v>
      </c>
      <c r="D12" s="85">
        <v>0.08</v>
      </c>
      <c r="E12" s="20">
        <v>22</v>
      </c>
      <c r="F12" s="85">
        <v>0.88</v>
      </c>
      <c r="G12" s="20">
        <v>1</v>
      </c>
      <c r="H12" s="85">
        <v>0.04</v>
      </c>
      <c r="I12" s="39">
        <v>25</v>
      </c>
    </row>
    <row r="13" spans="2:9" ht="12.75">
      <c r="B13" s="38" t="s">
        <v>179</v>
      </c>
      <c r="C13" s="20">
        <v>34</v>
      </c>
      <c r="D13" s="85">
        <v>0.05255023183925812</v>
      </c>
      <c r="E13" s="20">
        <v>550</v>
      </c>
      <c r="F13" s="85">
        <v>0.8500772797527048</v>
      </c>
      <c r="G13" s="20">
        <v>63</v>
      </c>
      <c r="H13" s="85">
        <v>0.0973724884080371</v>
      </c>
      <c r="I13" s="39">
        <v>647</v>
      </c>
    </row>
    <row r="14" spans="2:9" ht="12.75">
      <c r="B14" s="38" t="s">
        <v>146</v>
      </c>
      <c r="C14" s="20">
        <v>11</v>
      </c>
      <c r="D14" s="85">
        <v>0.05641025641025641</v>
      </c>
      <c r="E14" s="20">
        <v>171</v>
      </c>
      <c r="F14" s="85">
        <v>0.8769230769230769</v>
      </c>
      <c r="G14" s="20">
        <v>13</v>
      </c>
      <c r="H14" s="85">
        <v>0.06666666666666667</v>
      </c>
      <c r="I14" s="39">
        <v>195</v>
      </c>
    </row>
    <row r="15" spans="2:9" ht="12.75">
      <c r="B15" s="38" t="s">
        <v>147</v>
      </c>
      <c r="C15" s="20">
        <v>8</v>
      </c>
      <c r="D15" s="85">
        <v>0.05442176870748299</v>
      </c>
      <c r="E15" s="20">
        <v>135</v>
      </c>
      <c r="F15" s="85">
        <v>0.9183673469387755</v>
      </c>
      <c r="G15" s="20">
        <v>4</v>
      </c>
      <c r="H15" s="85">
        <v>0.027210884353741496</v>
      </c>
      <c r="I15" s="39">
        <v>147</v>
      </c>
    </row>
    <row r="16" spans="2:9" ht="12.75">
      <c r="B16" s="38" t="s">
        <v>180</v>
      </c>
      <c r="C16" s="20">
        <v>9</v>
      </c>
      <c r="D16" s="85">
        <v>0.10344827586206896</v>
      </c>
      <c r="E16" s="20">
        <v>74</v>
      </c>
      <c r="F16" s="85">
        <v>0.8505747126436781</v>
      </c>
      <c r="G16" s="20">
        <v>4</v>
      </c>
      <c r="H16" s="85">
        <v>0.04597701149425287</v>
      </c>
      <c r="I16" s="39">
        <v>87</v>
      </c>
    </row>
    <row r="17" spans="2:9" ht="12.75">
      <c r="B17" s="38" t="s">
        <v>181</v>
      </c>
      <c r="C17" s="20">
        <v>12</v>
      </c>
      <c r="D17" s="85">
        <v>0.044444444444444446</v>
      </c>
      <c r="E17" s="20">
        <v>231</v>
      </c>
      <c r="F17" s="85">
        <v>0.8555555555555555</v>
      </c>
      <c r="G17" s="20">
        <v>27</v>
      </c>
      <c r="H17" s="85">
        <v>0.1</v>
      </c>
      <c r="I17" s="39">
        <v>270</v>
      </c>
    </row>
    <row r="18" spans="2:9" ht="12.75">
      <c r="B18" s="38" t="s">
        <v>182</v>
      </c>
      <c r="C18" s="20">
        <v>4</v>
      </c>
      <c r="D18" s="85">
        <v>0.042105263157894736</v>
      </c>
      <c r="E18" s="20">
        <v>85</v>
      </c>
      <c r="F18" s="85">
        <v>0.8947368421052632</v>
      </c>
      <c r="G18" s="20">
        <v>6</v>
      </c>
      <c r="H18" s="85">
        <v>0.06315789473684211</v>
      </c>
      <c r="I18" s="39">
        <v>95</v>
      </c>
    </row>
    <row r="19" spans="2:9" ht="12.75">
      <c r="B19" s="38" t="s">
        <v>159</v>
      </c>
      <c r="C19" s="20">
        <v>97</v>
      </c>
      <c r="D19" s="85">
        <v>0.0662568306010929</v>
      </c>
      <c r="E19" s="20">
        <v>1160</v>
      </c>
      <c r="F19" s="85">
        <v>0.7923497267759563</v>
      </c>
      <c r="G19" s="20">
        <v>207</v>
      </c>
      <c r="H19" s="85">
        <v>0.1413934426229508</v>
      </c>
      <c r="I19" s="39">
        <v>1464</v>
      </c>
    </row>
    <row r="20" spans="2:9" ht="12.75">
      <c r="B20" s="38" t="s">
        <v>187</v>
      </c>
      <c r="C20" s="20">
        <v>19</v>
      </c>
      <c r="D20" s="85">
        <v>0.05654761904761905</v>
      </c>
      <c r="E20" s="20">
        <v>273</v>
      </c>
      <c r="F20" s="85">
        <v>0.8125</v>
      </c>
      <c r="G20" s="20">
        <v>44</v>
      </c>
      <c r="H20" s="85">
        <v>0.13095238095238096</v>
      </c>
      <c r="I20" s="39">
        <v>336</v>
      </c>
    </row>
    <row r="21" spans="2:9" ht="12.75">
      <c r="B21" s="56" t="s">
        <v>188</v>
      </c>
      <c r="C21" s="154">
        <v>6</v>
      </c>
      <c r="D21" s="85">
        <v>0.028708133971291867</v>
      </c>
      <c r="E21" s="154">
        <v>160</v>
      </c>
      <c r="F21" s="85">
        <v>0.7655502392344498</v>
      </c>
      <c r="G21" s="154">
        <v>43</v>
      </c>
      <c r="H21" s="85">
        <v>0.20574162679425836</v>
      </c>
      <c r="I21" s="39">
        <v>209</v>
      </c>
    </row>
    <row r="22" spans="2:9" ht="12.75">
      <c r="B22" s="38" t="s">
        <v>189</v>
      </c>
      <c r="C22" s="20"/>
      <c r="D22" s="85">
        <v>0</v>
      </c>
      <c r="E22" s="20">
        <v>37</v>
      </c>
      <c r="F22" s="85">
        <v>0.925</v>
      </c>
      <c r="G22" s="20">
        <v>3</v>
      </c>
      <c r="H22" s="85">
        <v>0.075</v>
      </c>
      <c r="I22" s="39">
        <v>40</v>
      </c>
    </row>
    <row r="23" spans="2:9" ht="12.75">
      <c r="B23" s="38" t="s">
        <v>190</v>
      </c>
      <c r="C23" s="20">
        <v>1</v>
      </c>
      <c r="D23" s="85">
        <v>0.05555555555555555</v>
      </c>
      <c r="E23" s="20">
        <v>15</v>
      </c>
      <c r="F23" s="85">
        <v>0.8333333333333334</v>
      </c>
      <c r="G23" s="20">
        <v>2</v>
      </c>
      <c r="H23" s="85">
        <v>0.1111111111111111</v>
      </c>
      <c r="I23" s="39">
        <v>18</v>
      </c>
    </row>
    <row r="24" spans="2:9" ht="12.75">
      <c r="B24" s="38" t="s">
        <v>151</v>
      </c>
      <c r="C24" s="20">
        <v>25</v>
      </c>
      <c r="D24" s="85">
        <v>0.09157509157509157</v>
      </c>
      <c r="E24" s="20">
        <v>231</v>
      </c>
      <c r="F24" s="85">
        <v>0.8461538461538461</v>
      </c>
      <c r="G24" s="20">
        <v>17</v>
      </c>
      <c r="H24" s="85">
        <v>0.06227106227106227</v>
      </c>
      <c r="I24" s="39">
        <v>273</v>
      </c>
    </row>
    <row r="25" spans="2:9" ht="12.75">
      <c r="B25" s="38" t="s">
        <v>152</v>
      </c>
      <c r="C25" s="20">
        <v>9</v>
      </c>
      <c r="D25" s="85">
        <v>0.06716417910447761</v>
      </c>
      <c r="E25" s="20">
        <v>116</v>
      </c>
      <c r="F25" s="85">
        <v>0.8656716417910447</v>
      </c>
      <c r="G25" s="20">
        <v>9</v>
      </c>
      <c r="H25" s="85">
        <v>0.06716417910447761</v>
      </c>
      <c r="I25" s="39">
        <v>134</v>
      </c>
    </row>
    <row r="26" spans="2:9" ht="12.75">
      <c r="B26" s="38" t="s">
        <v>149</v>
      </c>
      <c r="C26" s="20">
        <v>1</v>
      </c>
      <c r="D26" s="85">
        <v>0.018518518518518517</v>
      </c>
      <c r="E26" s="20">
        <v>52</v>
      </c>
      <c r="F26" s="85">
        <v>0.9629629629629629</v>
      </c>
      <c r="G26" s="20">
        <v>1</v>
      </c>
      <c r="H26" s="85">
        <v>0.018518518518518517</v>
      </c>
      <c r="I26" s="39">
        <v>54</v>
      </c>
    </row>
    <row r="27" spans="2:9" ht="13.5" thickBot="1">
      <c r="B27" s="56" t="s">
        <v>160</v>
      </c>
      <c r="C27" s="154"/>
      <c r="D27" s="155">
        <v>0</v>
      </c>
      <c r="E27" s="154">
        <v>9</v>
      </c>
      <c r="F27" s="155">
        <v>0.9</v>
      </c>
      <c r="G27" s="154">
        <v>1</v>
      </c>
      <c r="H27" s="155">
        <v>0.1</v>
      </c>
      <c r="I27" s="156">
        <v>10</v>
      </c>
    </row>
    <row r="28" spans="2:9" ht="13.5" thickBot="1">
      <c r="B28" s="157" t="s">
        <v>5</v>
      </c>
      <c r="C28" s="158">
        <v>401</v>
      </c>
      <c r="D28" s="159">
        <v>0.06298099575938433</v>
      </c>
      <c r="E28" s="158">
        <v>5333</v>
      </c>
      <c r="F28" s="159">
        <v>0.8376001256478718</v>
      </c>
      <c r="G28" s="158">
        <v>633</v>
      </c>
      <c r="H28" s="159">
        <v>0.09941887859274384</v>
      </c>
      <c r="I28" s="160">
        <v>6367</v>
      </c>
    </row>
    <row r="30" ht="12.75">
      <c r="B30" s="11" t="s">
        <v>6</v>
      </c>
    </row>
    <row r="31" ht="12.75">
      <c r="B31" t="s">
        <v>58</v>
      </c>
    </row>
    <row r="32" ht="12.75">
      <c r="B32" t="s">
        <v>97</v>
      </c>
    </row>
    <row r="33" ht="12.75">
      <c r="B33" t="s">
        <v>133</v>
      </c>
    </row>
    <row r="34" ht="12.75">
      <c r="B34" s="13" t="s">
        <v>238</v>
      </c>
    </row>
    <row r="36" ht="20.25">
      <c r="B36" s="7" t="s">
        <v>1</v>
      </c>
    </row>
  </sheetData>
  <sheetProtection/>
  <mergeCells count="7">
    <mergeCell ref="B2:H2"/>
    <mergeCell ref="G6:H6"/>
    <mergeCell ref="I6:I7"/>
    <mergeCell ref="B5:B7"/>
    <mergeCell ref="C5:I5"/>
    <mergeCell ref="C6:D6"/>
    <mergeCell ref="E6:F6"/>
  </mergeCells>
  <hyperlinks>
    <hyperlink ref="B36" location="Contents!A1" display="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</sheetPr>
  <dimension ref="B2:K31"/>
  <sheetViews>
    <sheetView zoomScalePageLayoutView="0" workbookViewId="0" topLeftCell="A1">
      <selection activeCell="A5" sqref="A5:IV18"/>
    </sheetView>
  </sheetViews>
  <sheetFormatPr defaultColWidth="9.140625" defaultRowHeight="12.75"/>
  <cols>
    <col min="1" max="1" width="4.7109375" style="0" customWidth="1"/>
    <col min="2" max="2" width="22.28125" style="0" customWidth="1"/>
    <col min="3" max="3" width="14.421875" style="0" customWidth="1"/>
    <col min="4" max="4" width="17.421875" style="0" customWidth="1"/>
    <col min="5" max="5" width="11.57421875" style="0" customWidth="1"/>
    <col min="6" max="6" width="12.421875" style="0" customWidth="1"/>
    <col min="7" max="7" width="14.7109375" style="0" customWidth="1"/>
    <col min="9" max="9" width="17.421875" style="0" customWidth="1"/>
  </cols>
  <sheetData>
    <row r="2" spans="2:9" ht="18.75">
      <c r="B2" s="18" t="s">
        <v>227</v>
      </c>
      <c r="C2" s="18"/>
      <c r="D2" s="18"/>
      <c r="E2" s="18"/>
      <c r="F2" s="18"/>
      <c r="G2" s="18"/>
      <c r="H2" s="18"/>
      <c r="I2" s="18"/>
    </row>
    <row r="3" spans="2:9" s="57" customFormat="1" ht="18.75">
      <c r="B3" s="79"/>
      <c r="C3" s="79"/>
      <c r="D3" s="79"/>
      <c r="E3" s="79"/>
      <c r="F3" s="79"/>
      <c r="G3" s="79"/>
      <c r="H3" s="79"/>
      <c r="I3" s="79"/>
    </row>
    <row r="4" ht="13.5" thickBot="1"/>
    <row r="5" spans="2:9" ht="15">
      <c r="B5" s="761" t="s">
        <v>36</v>
      </c>
      <c r="C5" s="772" t="s">
        <v>12</v>
      </c>
      <c r="D5" s="772"/>
      <c r="E5" s="772"/>
      <c r="F5" s="772"/>
      <c r="G5" s="773"/>
      <c r="H5" s="773"/>
      <c r="I5" s="774" t="s">
        <v>5</v>
      </c>
    </row>
    <row r="6" spans="2:9" ht="15.75" thickBot="1">
      <c r="B6" s="762"/>
      <c r="C6" s="776" t="s">
        <v>13</v>
      </c>
      <c r="D6" s="777"/>
      <c r="E6" s="778" t="s">
        <v>35</v>
      </c>
      <c r="F6" s="779"/>
      <c r="G6" s="778" t="s">
        <v>96</v>
      </c>
      <c r="H6" s="776"/>
      <c r="I6" s="775"/>
    </row>
    <row r="7" spans="2:9" ht="12.75">
      <c r="B7" s="194" t="s">
        <v>267</v>
      </c>
      <c r="C7" s="191">
        <v>83</v>
      </c>
      <c r="D7" s="205">
        <f>C7/I7</f>
        <v>0.06268882175226587</v>
      </c>
      <c r="E7" s="191">
        <v>1100</v>
      </c>
      <c r="F7" s="205">
        <f aca="true" t="shared" si="0" ref="F7:F16">E7/I7</f>
        <v>0.8308157099697885</v>
      </c>
      <c r="G7" s="191">
        <v>141</v>
      </c>
      <c r="H7" s="206">
        <f>G7/I7</f>
        <v>0.10649546827794562</v>
      </c>
      <c r="I7" s="207">
        <f>C7+E7+G7</f>
        <v>1324</v>
      </c>
    </row>
    <row r="8" spans="2:9" ht="12.75">
      <c r="B8" s="194" t="s">
        <v>259</v>
      </c>
      <c r="C8" s="20">
        <v>46</v>
      </c>
      <c r="D8" s="95">
        <f aca="true" t="shared" si="1" ref="D8:D16">C8/I8</f>
        <v>0.05616605616605617</v>
      </c>
      <c r="E8" s="20">
        <v>689</v>
      </c>
      <c r="F8" s="95">
        <f t="shared" si="0"/>
        <v>0.8412698412698413</v>
      </c>
      <c r="G8" s="20">
        <v>84</v>
      </c>
      <c r="H8" s="208">
        <f>G8/I8</f>
        <v>0.10256410256410256</v>
      </c>
      <c r="I8" s="209">
        <f aca="true" t="shared" si="2" ref="I8:I14">C8+E8+G8</f>
        <v>819</v>
      </c>
    </row>
    <row r="9" spans="2:9" ht="12.75">
      <c r="B9" s="194" t="s">
        <v>268</v>
      </c>
      <c r="C9" s="20">
        <v>18</v>
      </c>
      <c r="D9" s="95">
        <f t="shared" si="1"/>
        <v>0.061016949152542375</v>
      </c>
      <c r="E9" s="20">
        <v>245</v>
      </c>
      <c r="F9" s="95">
        <f t="shared" si="0"/>
        <v>0.8305084745762712</v>
      </c>
      <c r="G9" s="20">
        <v>32</v>
      </c>
      <c r="H9" s="208">
        <f aca="true" t="shared" si="3" ref="H9:H15">G9/I9</f>
        <v>0.10847457627118644</v>
      </c>
      <c r="I9" s="209">
        <f t="shared" si="2"/>
        <v>295</v>
      </c>
    </row>
    <row r="10" spans="2:9" ht="12.75">
      <c r="B10" s="194" t="s">
        <v>269</v>
      </c>
      <c r="C10" s="20">
        <v>9</v>
      </c>
      <c r="D10" s="95">
        <f t="shared" si="1"/>
        <v>0.049723756906077346</v>
      </c>
      <c r="E10" s="20">
        <v>152</v>
      </c>
      <c r="F10" s="95">
        <f t="shared" si="0"/>
        <v>0.8397790055248618</v>
      </c>
      <c r="G10" s="20">
        <v>20</v>
      </c>
      <c r="H10" s="208">
        <f t="shared" si="3"/>
        <v>0.11049723756906077</v>
      </c>
      <c r="I10" s="209">
        <f t="shared" si="2"/>
        <v>181</v>
      </c>
    </row>
    <row r="11" spans="2:9" ht="12.75">
      <c r="B11" s="194" t="s">
        <v>182</v>
      </c>
      <c r="C11" s="20">
        <v>3</v>
      </c>
      <c r="D11" s="95">
        <f t="shared" si="1"/>
        <v>0.04918032786885246</v>
      </c>
      <c r="E11" s="20">
        <v>51</v>
      </c>
      <c r="F11" s="95">
        <f t="shared" si="0"/>
        <v>0.8360655737704918</v>
      </c>
      <c r="G11" s="20">
        <v>7</v>
      </c>
      <c r="H11" s="208">
        <f t="shared" si="3"/>
        <v>0.11475409836065574</v>
      </c>
      <c r="I11" s="209">
        <f t="shared" si="2"/>
        <v>61</v>
      </c>
    </row>
    <row r="12" spans="2:9" ht="12.75">
      <c r="B12" s="194" t="s">
        <v>270</v>
      </c>
      <c r="C12" s="20">
        <v>4</v>
      </c>
      <c r="D12" s="95">
        <f t="shared" si="1"/>
        <v>0.10256410256410256</v>
      </c>
      <c r="E12" s="20">
        <v>33</v>
      </c>
      <c r="F12" s="95">
        <f t="shared" si="0"/>
        <v>0.8461538461538461</v>
      </c>
      <c r="G12" s="20">
        <v>2</v>
      </c>
      <c r="H12" s="208">
        <f t="shared" si="3"/>
        <v>0.05128205128205128</v>
      </c>
      <c r="I12" s="209">
        <f t="shared" si="2"/>
        <v>39</v>
      </c>
    </row>
    <row r="13" spans="2:9" ht="12.75">
      <c r="B13" s="194" t="s">
        <v>151</v>
      </c>
      <c r="C13" s="20">
        <v>5</v>
      </c>
      <c r="D13" s="95">
        <f t="shared" si="1"/>
        <v>0.11363636363636363</v>
      </c>
      <c r="E13" s="20">
        <v>36</v>
      </c>
      <c r="F13" s="95">
        <f t="shared" si="0"/>
        <v>0.8181818181818182</v>
      </c>
      <c r="G13" s="20">
        <v>3</v>
      </c>
      <c r="H13" s="208">
        <f t="shared" si="3"/>
        <v>0.06818181818181818</v>
      </c>
      <c r="I13" s="209">
        <f t="shared" si="2"/>
        <v>44</v>
      </c>
    </row>
    <row r="14" spans="2:9" ht="12.75">
      <c r="B14" s="195" t="s">
        <v>273</v>
      </c>
      <c r="C14" s="20">
        <v>0</v>
      </c>
      <c r="D14" s="95">
        <f t="shared" si="1"/>
        <v>0</v>
      </c>
      <c r="E14" s="20">
        <v>21</v>
      </c>
      <c r="F14" s="95">
        <f t="shared" si="0"/>
        <v>0.75</v>
      </c>
      <c r="G14" s="20">
        <v>7</v>
      </c>
      <c r="H14" s="208">
        <f t="shared" si="3"/>
        <v>0.25</v>
      </c>
      <c r="I14" s="209">
        <f t="shared" si="2"/>
        <v>28</v>
      </c>
    </row>
    <row r="15" spans="2:9" ht="13.5" thickBot="1">
      <c r="B15" s="228" t="s">
        <v>152</v>
      </c>
      <c r="C15" s="154">
        <v>1</v>
      </c>
      <c r="D15" s="210">
        <f t="shared" si="1"/>
        <v>0.016129032258064516</v>
      </c>
      <c r="E15" s="154">
        <v>51</v>
      </c>
      <c r="F15" s="210">
        <f t="shared" si="0"/>
        <v>0.8225806451612904</v>
      </c>
      <c r="G15" s="154">
        <v>10</v>
      </c>
      <c r="H15" s="211">
        <f t="shared" si="3"/>
        <v>0.16129032258064516</v>
      </c>
      <c r="I15" s="212">
        <f>C15+E15+G15</f>
        <v>62</v>
      </c>
    </row>
    <row r="16" spans="2:9" ht="13.5" thickBot="1">
      <c r="B16" s="70"/>
      <c r="C16" s="147">
        <f>SUM(C7:C15)</f>
        <v>169</v>
      </c>
      <c r="D16" s="213">
        <f t="shared" si="1"/>
        <v>0.05923589204346302</v>
      </c>
      <c r="E16" s="147">
        <f>SUM(E7:E15)</f>
        <v>2378</v>
      </c>
      <c r="F16" s="213">
        <f t="shared" si="0"/>
        <v>0.8335085874518051</v>
      </c>
      <c r="G16" s="147">
        <f>SUM(G7:G15)</f>
        <v>306</v>
      </c>
      <c r="H16" s="214">
        <f>G16/I16</f>
        <v>0.10725552050473186</v>
      </c>
      <c r="I16" s="215">
        <f>C16+E16+G16</f>
        <v>2853</v>
      </c>
    </row>
    <row r="23" ht="12.75">
      <c r="B23" s="11" t="s">
        <v>6</v>
      </c>
    </row>
    <row r="24" spans="2:11" ht="12.75" customHeight="1">
      <c r="B24" s="732" t="s">
        <v>95</v>
      </c>
      <c r="C24" s="732"/>
      <c r="D24" s="732"/>
      <c r="E24" s="732"/>
      <c r="F24" s="732"/>
      <c r="G24" s="732"/>
      <c r="H24" s="732"/>
      <c r="I24" s="732"/>
      <c r="J24" s="55"/>
      <c r="K24" s="55"/>
    </row>
    <row r="25" spans="2:11" ht="12.75">
      <c r="B25" s="732"/>
      <c r="C25" s="732"/>
      <c r="D25" s="732"/>
      <c r="E25" s="732"/>
      <c r="F25" s="732"/>
      <c r="G25" s="732"/>
      <c r="H25" s="732"/>
      <c r="I25" s="732"/>
      <c r="J25" s="55"/>
      <c r="K25" s="55"/>
    </row>
    <row r="26" spans="2:11" ht="12.75">
      <c r="B26" s="732"/>
      <c r="C26" s="732"/>
      <c r="D26" s="732"/>
      <c r="E26" s="732"/>
      <c r="F26" s="732"/>
      <c r="G26" s="732"/>
      <c r="H26" s="732"/>
      <c r="I26" s="732"/>
      <c r="J26" s="55"/>
      <c r="K26" s="55"/>
    </row>
    <row r="28" ht="12.75">
      <c r="B28" t="s">
        <v>242</v>
      </c>
    </row>
    <row r="31" ht="15.75">
      <c r="B31" s="14" t="s">
        <v>1</v>
      </c>
    </row>
  </sheetData>
  <sheetProtection/>
  <mergeCells count="7">
    <mergeCell ref="B24:I26"/>
    <mergeCell ref="B5:B6"/>
    <mergeCell ref="C5:H5"/>
    <mergeCell ref="I5:I6"/>
    <mergeCell ref="C6:D6"/>
    <mergeCell ref="E6:F6"/>
    <mergeCell ref="G6:H6"/>
  </mergeCells>
  <hyperlinks>
    <hyperlink ref="B31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3"/>
  </sheetPr>
  <dimension ref="B2:U27"/>
  <sheetViews>
    <sheetView zoomScalePageLayoutView="0" workbookViewId="0" topLeftCell="A1">
      <selection activeCell="A4" sqref="A4:IV15"/>
    </sheetView>
  </sheetViews>
  <sheetFormatPr defaultColWidth="9.140625" defaultRowHeight="12.75"/>
  <cols>
    <col min="1" max="1" width="4.7109375" style="0" customWidth="1"/>
    <col min="2" max="2" width="23.28125" style="0" customWidth="1"/>
    <col min="3" max="3" width="15.7109375" style="0" bestFit="1" customWidth="1"/>
    <col min="4" max="4" width="7.7109375" style="0" customWidth="1"/>
    <col min="5" max="5" width="6.28125" style="0" bestFit="1" customWidth="1"/>
    <col min="6" max="6" width="8.8515625" style="0" customWidth="1"/>
    <col min="7" max="7" width="6.28125" style="0" bestFit="1" customWidth="1"/>
    <col min="8" max="8" width="8.421875" style="0" customWidth="1"/>
    <col min="9" max="9" width="7.28125" style="0" bestFit="1" customWidth="1"/>
    <col min="10" max="10" width="8.140625" style="0" customWidth="1"/>
    <col min="11" max="11" width="8.28125" style="0" bestFit="1" customWidth="1"/>
    <col min="12" max="12" width="12.00390625" style="0" customWidth="1"/>
    <col min="13" max="13" width="8.8515625" style="0" customWidth="1"/>
    <col min="14" max="14" width="8.421875" style="0" customWidth="1"/>
    <col min="15" max="15" width="13.421875" style="0" customWidth="1"/>
    <col min="16" max="16" width="6.28125" style="0" bestFit="1" customWidth="1"/>
    <col min="17" max="17" width="7.8515625" style="0" customWidth="1"/>
    <col min="18" max="18" width="9.8515625" style="0" customWidth="1"/>
    <col min="19" max="19" width="4.7109375" style="0" bestFit="1" customWidth="1"/>
    <col min="20" max="20" width="5.28125" style="0" bestFit="1" customWidth="1"/>
    <col min="21" max="21" width="14.140625" style="0" bestFit="1" customWidth="1"/>
  </cols>
  <sheetData>
    <row r="2" spans="2:21" ht="18.75">
      <c r="B2" s="18" t="s">
        <v>228</v>
      </c>
      <c r="C2" s="18"/>
      <c r="D2" s="18"/>
      <c r="E2" s="18"/>
      <c r="F2" s="18"/>
      <c r="G2" s="18"/>
      <c r="H2" s="18"/>
      <c r="I2" s="1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9" s="57" customFormat="1" ht="19.5" thickBot="1">
      <c r="B3" s="79"/>
      <c r="C3" s="79"/>
      <c r="D3" s="79"/>
      <c r="E3" s="79"/>
      <c r="F3" s="79"/>
      <c r="G3" s="79"/>
      <c r="H3" s="79"/>
      <c r="I3" s="79"/>
    </row>
    <row r="4" spans="2:17" ht="42.75" customHeight="1">
      <c r="B4" s="761" t="s">
        <v>36</v>
      </c>
      <c r="C4" s="780" t="s">
        <v>138</v>
      </c>
      <c r="D4" s="780"/>
      <c r="E4" s="780" t="s">
        <v>62</v>
      </c>
      <c r="F4" s="780"/>
      <c r="G4" s="780" t="s">
        <v>63</v>
      </c>
      <c r="H4" s="780"/>
      <c r="I4" s="780" t="s">
        <v>139</v>
      </c>
      <c r="J4" s="780"/>
      <c r="K4" s="780" t="s">
        <v>66</v>
      </c>
      <c r="L4" s="780"/>
      <c r="M4" s="780" t="s">
        <v>127</v>
      </c>
      <c r="N4" s="781"/>
      <c r="O4" s="780" t="s">
        <v>67</v>
      </c>
      <c r="P4" s="781"/>
      <c r="Q4" s="782" t="s">
        <v>5</v>
      </c>
    </row>
    <row r="5" spans="2:17" ht="30" customHeight="1" thickBot="1">
      <c r="B5" s="762"/>
      <c r="C5" s="226" t="s">
        <v>126</v>
      </c>
      <c r="D5" s="226" t="s">
        <v>4</v>
      </c>
      <c r="E5" s="226" t="s">
        <v>126</v>
      </c>
      <c r="F5" s="226" t="s">
        <v>4</v>
      </c>
      <c r="G5" s="226" t="s">
        <v>126</v>
      </c>
      <c r="H5" s="226" t="s">
        <v>4</v>
      </c>
      <c r="I5" s="226" t="s">
        <v>126</v>
      </c>
      <c r="J5" s="226" t="s">
        <v>4</v>
      </c>
      <c r="K5" s="226" t="s">
        <v>126</v>
      </c>
      <c r="L5" s="226" t="s">
        <v>4</v>
      </c>
      <c r="M5" s="226" t="s">
        <v>126</v>
      </c>
      <c r="N5" s="227" t="s">
        <v>4</v>
      </c>
      <c r="O5" s="226" t="s">
        <v>126</v>
      </c>
      <c r="P5" s="227" t="s">
        <v>4</v>
      </c>
      <c r="Q5" s="783"/>
    </row>
    <row r="6" spans="2:17" ht="12.75">
      <c r="B6" s="194" t="s">
        <v>267</v>
      </c>
      <c r="C6" s="191">
        <v>18</v>
      </c>
      <c r="D6" s="92">
        <f>C6/$Q6</f>
        <v>0.013595166163141994</v>
      </c>
      <c r="E6" s="191">
        <v>25</v>
      </c>
      <c r="F6" s="92">
        <f>E6/$Q6</f>
        <v>0.0188821752265861</v>
      </c>
      <c r="G6" s="191">
        <v>14</v>
      </c>
      <c r="H6" s="92">
        <f aca="true" t="shared" si="0" ref="H6:H15">G6/$Q6</f>
        <v>0.010574018126888218</v>
      </c>
      <c r="I6" s="191">
        <v>1211</v>
      </c>
      <c r="J6" s="92">
        <f aca="true" t="shared" si="1" ref="J6:J15">I6/$Q6</f>
        <v>0.9146525679758308</v>
      </c>
      <c r="K6" s="191">
        <v>3</v>
      </c>
      <c r="L6" s="92">
        <f aca="true" t="shared" si="2" ref="L6:L15">K6/$Q6</f>
        <v>0.0022658610271903325</v>
      </c>
      <c r="M6" s="191">
        <v>53</v>
      </c>
      <c r="N6" s="92">
        <f aca="true" t="shared" si="3" ref="N6:N15">M6/$Q6</f>
        <v>0.04003021148036254</v>
      </c>
      <c r="O6" s="191">
        <v>0</v>
      </c>
      <c r="P6" s="92">
        <f aca="true" t="shared" si="4" ref="P6:P15">O6/$Q6</f>
        <v>0</v>
      </c>
      <c r="Q6" s="219">
        <f>C6+E6+G6+I6+K6+M6+O6</f>
        <v>1324</v>
      </c>
    </row>
    <row r="7" spans="2:17" ht="12.75">
      <c r="B7" s="194" t="s">
        <v>259</v>
      </c>
      <c r="C7" s="20">
        <v>6</v>
      </c>
      <c r="D7" s="96">
        <f>C7/$Q7</f>
        <v>0.007326007326007326</v>
      </c>
      <c r="E7" s="20">
        <v>20</v>
      </c>
      <c r="F7" s="96">
        <f>E7/$Q7</f>
        <v>0.02442002442002442</v>
      </c>
      <c r="G7" s="20">
        <v>10</v>
      </c>
      <c r="H7" s="96">
        <f t="shared" si="0"/>
        <v>0.01221001221001221</v>
      </c>
      <c r="I7" s="20">
        <v>753</v>
      </c>
      <c r="J7" s="96">
        <f t="shared" si="1"/>
        <v>0.9194139194139194</v>
      </c>
      <c r="K7" s="20">
        <v>5</v>
      </c>
      <c r="L7" s="96">
        <f t="shared" si="2"/>
        <v>0.006105006105006105</v>
      </c>
      <c r="M7" s="20">
        <v>25</v>
      </c>
      <c r="N7" s="96">
        <f t="shared" si="3"/>
        <v>0.030525030525030524</v>
      </c>
      <c r="O7" s="20">
        <v>0</v>
      </c>
      <c r="P7" s="96">
        <f t="shared" si="4"/>
        <v>0</v>
      </c>
      <c r="Q7" s="209">
        <f aca="true" t="shared" si="5" ref="Q7:Q15">C7+E7+G7+I7+K7+M7+O7</f>
        <v>819</v>
      </c>
    </row>
    <row r="8" spans="2:17" ht="12.75">
      <c r="B8" s="194" t="s">
        <v>268</v>
      </c>
      <c r="C8" s="20">
        <v>0</v>
      </c>
      <c r="D8" s="96">
        <f aca="true" t="shared" si="6" ref="D8:F15">C8/$Q8</f>
        <v>0</v>
      </c>
      <c r="E8" s="20">
        <v>4</v>
      </c>
      <c r="F8" s="96">
        <f t="shared" si="6"/>
        <v>0.013559322033898305</v>
      </c>
      <c r="G8" s="20">
        <v>2</v>
      </c>
      <c r="H8" s="96">
        <f t="shared" si="0"/>
        <v>0.006779661016949152</v>
      </c>
      <c r="I8" s="20">
        <v>261</v>
      </c>
      <c r="J8" s="96">
        <f t="shared" si="1"/>
        <v>0.8847457627118644</v>
      </c>
      <c r="K8" s="20">
        <v>2</v>
      </c>
      <c r="L8" s="96">
        <f t="shared" si="2"/>
        <v>0.006779661016949152</v>
      </c>
      <c r="M8" s="20">
        <v>26</v>
      </c>
      <c r="N8" s="96">
        <f t="shared" si="3"/>
        <v>0.08813559322033898</v>
      </c>
      <c r="O8" s="20">
        <v>0</v>
      </c>
      <c r="P8" s="96">
        <f t="shared" si="4"/>
        <v>0</v>
      </c>
      <c r="Q8" s="209">
        <f t="shared" si="5"/>
        <v>295</v>
      </c>
    </row>
    <row r="9" spans="2:17" ht="12.75">
      <c r="B9" s="194" t="s">
        <v>269</v>
      </c>
      <c r="C9" s="20">
        <v>0</v>
      </c>
      <c r="D9" s="96">
        <f t="shared" si="6"/>
        <v>0</v>
      </c>
      <c r="E9" s="20">
        <v>2</v>
      </c>
      <c r="F9" s="96">
        <f t="shared" si="6"/>
        <v>0.011049723756906077</v>
      </c>
      <c r="G9" s="20">
        <v>1</v>
      </c>
      <c r="H9" s="96">
        <f t="shared" si="0"/>
        <v>0.0055248618784530384</v>
      </c>
      <c r="I9" s="20">
        <v>166</v>
      </c>
      <c r="J9" s="96">
        <f t="shared" si="1"/>
        <v>0.9171270718232044</v>
      </c>
      <c r="K9" s="20">
        <v>0</v>
      </c>
      <c r="L9" s="96">
        <f t="shared" si="2"/>
        <v>0</v>
      </c>
      <c r="M9" s="20">
        <v>12</v>
      </c>
      <c r="N9" s="96">
        <f t="shared" si="3"/>
        <v>0.06629834254143646</v>
      </c>
      <c r="O9" s="20">
        <v>0</v>
      </c>
      <c r="P9" s="96">
        <f t="shared" si="4"/>
        <v>0</v>
      </c>
      <c r="Q9" s="209">
        <f t="shared" si="5"/>
        <v>181</v>
      </c>
    </row>
    <row r="10" spans="2:17" ht="12.75">
      <c r="B10" s="194" t="s">
        <v>182</v>
      </c>
      <c r="C10" s="20">
        <v>0</v>
      </c>
      <c r="D10" s="96">
        <f t="shared" si="6"/>
        <v>0</v>
      </c>
      <c r="E10" s="20">
        <v>0</v>
      </c>
      <c r="F10" s="96">
        <f t="shared" si="6"/>
        <v>0</v>
      </c>
      <c r="G10" s="20">
        <v>0</v>
      </c>
      <c r="H10" s="96">
        <f t="shared" si="0"/>
        <v>0</v>
      </c>
      <c r="I10" s="20">
        <v>57</v>
      </c>
      <c r="J10" s="96">
        <f t="shared" si="1"/>
        <v>0.9344262295081968</v>
      </c>
      <c r="K10" s="20">
        <v>0</v>
      </c>
      <c r="L10" s="96">
        <f t="shared" si="2"/>
        <v>0</v>
      </c>
      <c r="M10" s="20">
        <v>4</v>
      </c>
      <c r="N10" s="96">
        <f t="shared" si="3"/>
        <v>0.06557377049180328</v>
      </c>
      <c r="O10" s="20">
        <v>0</v>
      </c>
      <c r="P10" s="96">
        <f t="shared" si="4"/>
        <v>0</v>
      </c>
      <c r="Q10" s="209">
        <f t="shared" si="5"/>
        <v>61</v>
      </c>
    </row>
    <row r="11" spans="2:17" ht="12.75">
      <c r="B11" s="194" t="s">
        <v>270</v>
      </c>
      <c r="C11" s="20">
        <v>1</v>
      </c>
      <c r="D11" s="96">
        <f t="shared" si="6"/>
        <v>0.02564102564102564</v>
      </c>
      <c r="E11" s="20">
        <v>1</v>
      </c>
      <c r="F11" s="96">
        <f t="shared" si="6"/>
        <v>0.02564102564102564</v>
      </c>
      <c r="G11" s="20">
        <v>0</v>
      </c>
      <c r="H11" s="96">
        <f t="shared" si="0"/>
        <v>0</v>
      </c>
      <c r="I11" s="20">
        <v>32</v>
      </c>
      <c r="J11" s="96">
        <f t="shared" si="1"/>
        <v>0.8205128205128205</v>
      </c>
      <c r="K11" s="20">
        <v>0</v>
      </c>
      <c r="L11" s="96">
        <f t="shared" si="2"/>
        <v>0</v>
      </c>
      <c r="M11" s="20">
        <v>5</v>
      </c>
      <c r="N11" s="96">
        <f t="shared" si="3"/>
        <v>0.1282051282051282</v>
      </c>
      <c r="O11" s="20">
        <v>0</v>
      </c>
      <c r="P11" s="96">
        <f t="shared" si="4"/>
        <v>0</v>
      </c>
      <c r="Q11" s="209">
        <f t="shared" si="5"/>
        <v>39</v>
      </c>
    </row>
    <row r="12" spans="2:17" ht="12.75">
      <c r="B12" s="194" t="s">
        <v>151</v>
      </c>
      <c r="C12" s="20">
        <v>0</v>
      </c>
      <c r="D12" s="96">
        <f t="shared" si="6"/>
        <v>0</v>
      </c>
      <c r="E12" s="20">
        <v>2</v>
      </c>
      <c r="F12" s="96">
        <f t="shared" si="6"/>
        <v>0.045454545454545456</v>
      </c>
      <c r="G12" s="20">
        <v>0</v>
      </c>
      <c r="H12" s="96">
        <f t="shared" si="0"/>
        <v>0</v>
      </c>
      <c r="I12" s="20">
        <v>38</v>
      </c>
      <c r="J12" s="96">
        <f t="shared" si="1"/>
        <v>0.8636363636363636</v>
      </c>
      <c r="K12" s="20">
        <v>0</v>
      </c>
      <c r="L12" s="96">
        <f t="shared" si="2"/>
        <v>0</v>
      </c>
      <c r="M12" s="20">
        <v>4</v>
      </c>
      <c r="N12" s="96">
        <f t="shared" si="3"/>
        <v>0.09090909090909091</v>
      </c>
      <c r="O12" s="20">
        <v>0</v>
      </c>
      <c r="P12" s="96">
        <f t="shared" si="4"/>
        <v>0</v>
      </c>
      <c r="Q12" s="209">
        <f t="shared" si="5"/>
        <v>44</v>
      </c>
    </row>
    <row r="13" spans="2:17" ht="12.75">
      <c r="B13" s="195" t="s">
        <v>273</v>
      </c>
      <c r="C13" s="20">
        <v>0</v>
      </c>
      <c r="D13" s="96">
        <f t="shared" si="6"/>
        <v>0</v>
      </c>
      <c r="E13" s="20">
        <v>0</v>
      </c>
      <c r="F13" s="96">
        <f t="shared" si="6"/>
        <v>0</v>
      </c>
      <c r="G13" s="20">
        <v>0</v>
      </c>
      <c r="H13" s="96">
        <f t="shared" si="0"/>
        <v>0</v>
      </c>
      <c r="I13" s="20">
        <v>20</v>
      </c>
      <c r="J13" s="96">
        <f t="shared" si="1"/>
        <v>0.7142857142857143</v>
      </c>
      <c r="K13" s="20">
        <v>0</v>
      </c>
      <c r="L13" s="96">
        <f t="shared" si="2"/>
        <v>0</v>
      </c>
      <c r="M13" s="20">
        <v>3</v>
      </c>
      <c r="N13" s="96">
        <f t="shared" si="3"/>
        <v>0.10714285714285714</v>
      </c>
      <c r="O13" s="20">
        <v>5</v>
      </c>
      <c r="P13" s="96">
        <f t="shared" si="4"/>
        <v>0.17857142857142858</v>
      </c>
      <c r="Q13" s="209">
        <f t="shared" si="5"/>
        <v>28</v>
      </c>
    </row>
    <row r="14" spans="2:17" ht="13.5" thickBot="1">
      <c r="B14" s="228" t="s">
        <v>152</v>
      </c>
      <c r="C14" s="110">
        <v>0</v>
      </c>
      <c r="D14" s="169">
        <f t="shared" si="6"/>
        <v>0</v>
      </c>
      <c r="E14" s="110">
        <v>1</v>
      </c>
      <c r="F14" s="169">
        <f t="shared" si="6"/>
        <v>0.016129032258064516</v>
      </c>
      <c r="G14" s="110">
        <v>0</v>
      </c>
      <c r="H14" s="169">
        <f t="shared" si="0"/>
        <v>0</v>
      </c>
      <c r="I14" s="110">
        <v>50</v>
      </c>
      <c r="J14" s="169">
        <f t="shared" si="1"/>
        <v>0.8064516129032258</v>
      </c>
      <c r="K14" s="110">
        <v>0</v>
      </c>
      <c r="L14" s="169">
        <f t="shared" si="2"/>
        <v>0</v>
      </c>
      <c r="M14" s="110">
        <v>6</v>
      </c>
      <c r="N14" s="169">
        <f t="shared" si="3"/>
        <v>0.0967741935483871</v>
      </c>
      <c r="O14" s="110">
        <v>5</v>
      </c>
      <c r="P14" s="169">
        <f t="shared" si="4"/>
        <v>0.08064516129032258</v>
      </c>
      <c r="Q14" s="222">
        <f t="shared" si="5"/>
        <v>62</v>
      </c>
    </row>
    <row r="15" spans="2:17" ht="13.5" thickBot="1">
      <c r="B15" s="223" t="s">
        <v>191</v>
      </c>
      <c r="C15" s="225">
        <f>SUM(C6:C14)</f>
        <v>25</v>
      </c>
      <c r="D15" s="94">
        <f t="shared" si="6"/>
        <v>0.008762705923589204</v>
      </c>
      <c r="E15" s="230">
        <f>SUM(E6:E14)</f>
        <v>55</v>
      </c>
      <c r="F15" s="94">
        <f t="shared" si="6"/>
        <v>0.01927795303189625</v>
      </c>
      <c r="G15" s="230">
        <f>SUM(G6:G14)</f>
        <v>27</v>
      </c>
      <c r="H15" s="94">
        <f t="shared" si="0"/>
        <v>0.00946372239747634</v>
      </c>
      <c r="I15" s="230">
        <f>SUM(I6:I14)</f>
        <v>2588</v>
      </c>
      <c r="J15" s="94">
        <f t="shared" si="1"/>
        <v>0.9071153172099544</v>
      </c>
      <c r="K15" s="230">
        <f>SUM(K6:K14)</f>
        <v>10</v>
      </c>
      <c r="L15" s="94">
        <f t="shared" si="2"/>
        <v>0.0035050823694356818</v>
      </c>
      <c r="M15" s="230">
        <f>SUM(M6:M14)</f>
        <v>138</v>
      </c>
      <c r="N15" s="94">
        <f t="shared" si="3"/>
        <v>0.048370136698212406</v>
      </c>
      <c r="O15" s="230">
        <f>SUM(O6:O14)</f>
        <v>10</v>
      </c>
      <c r="P15" s="94">
        <f t="shared" si="4"/>
        <v>0.0035050823694356818</v>
      </c>
      <c r="Q15" s="243">
        <f t="shared" si="5"/>
        <v>2853</v>
      </c>
    </row>
    <row r="19" spans="2:8" ht="12.75">
      <c r="B19" s="11" t="s">
        <v>6</v>
      </c>
      <c r="H19" s="28"/>
    </row>
    <row r="20" spans="2:11" ht="12.75">
      <c r="B20" s="732" t="s">
        <v>141</v>
      </c>
      <c r="C20" s="732"/>
      <c r="D20" s="732"/>
      <c r="E20" s="732"/>
      <c r="F20" s="732"/>
      <c r="G20" s="732"/>
      <c r="H20" s="732"/>
      <c r="I20" s="732"/>
      <c r="J20" s="55"/>
      <c r="K20" s="55"/>
    </row>
    <row r="21" spans="2:11" ht="12.75">
      <c r="B21" s="732"/>
      <c r="C21" s="732"/>
      <c r="D21" s="732"/>
      <c r="E21" s="732"/>
      <c r="F21" s="732"/>
      <c r="G21" s="732"/>
      <c r="H21" s="732"/>
      <c r="I21" s="732"/>
      <c r="J21" s="55"/>
      <c r="K21" s="55"/>
    </row>
    <row r="22" spans="2:11" ht="12.75">
      <c r="B22" s="732"/>
      <c r="C22" s="732"/>
      <c r="D22" s="732"/>
      <c r="E22" s="732"/>
      <c r="F22" s="732"/>
      <c r="G22" s="732"/>
      <c r="H22" s="732"/>
      <c r="I22" s="732"/>
      <c r="J22" s="55"/>
      <c r="K22" s="55"/>
    </row>
    <row r="24" ht="12.75">
      <c r="B24" t="s">
        <v>242</v>
      </c>
    </row>
    <row r="27" ht="15.75">
      <c r="B27" s="14" t="s">
        <v>1</v>
      </c>
    </row>
  </sheetData>
  <sheetProtection/>
  <mergeCells count="10">
    <mergeCell ref="B20:I22"/>
    <mergeCell ref="M4:N4"/>
    <mergeCell ref="O4:P4"/>
    <mergeCell ref="Q4:Q5"/>
    <mergeCell ref="B4:B5"/>
    <mergeCell ref="C4:D4"/>
    <mergeCell ref="E4:F4"/>
    <mergeCell ref="G4:H4"/>
    <mergeCell ref="I4:J4"/>
    <mergeCell ref="K4:L4"/>
  </mergeCells>
  <hyperlinks>
    <hyperlink ref="B27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3"/>
  </sheetPr>
  <dimension ref="B2:AE29"/>
  <sheetViews>
    <sheetView zoomScalePageLayoutView="0" workbookViewId="0" topLeftCell="C1">
      <selection activeCell="B5" sqref="B5:U16"/>
    </sheetView>
  </sheetViews>
  <sheetFormatPr defaultColWidth="7.8515625" defaultRowHeight="12.75"/>
  <cols>
    <col min="1" max="1" width="7.8515625" style="0" customWidth="1"/>
    <col min="2" max="2" width="20.00390625" style="0" customWidth="1"/>
  </cols>
  <sheetData>
    <row r="2" spans="2:31" ht="18.75">
      <c r="B2" s="18" t="s">
        <v>229</v>
      </c>
      <c r="C2" s="18"/>
      <c r="D2" s="18"/>
      <c r="E2" s="18"/>
      <c r="F2" s="18"/>
      <c r="G2" s="18"/>
      <c r="H2" s="18"/>
      <c r="I2" s="1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2:9" s="57" customFormat="1" ht="18.75">
      <c r="B3" s="79"/>
      <c r="C3" s="79"/>
      <c r="D3" s="79"/>
      <c r="E3" s="79"/>
      <c r="F3" s="79"/>
      <c r="G3" s="79"/>
      <c r="H3" s="79"/>
      <c r="I3" s="79"/>
    </row>
    <row r="4" ht="13.5" thickBot="1"/>
    <row r="5" spans="2:21" ht="47.25">
      <c r="B5" s="761" t="s">
        <v>36</v>
      </c>
      <c r="C5" s="785" t="s">
        <v>71</v>
      </c>
      <c r="D5" s="784"/>
      <c r="E5" s="784" t="s">
        <v>72</v>
      </c>
      <c r="F5" s="784"/>
      <c r="G5" s="784" t="s">
        <v>73</v>
      </c>
      <c r="H5" s="784"/>
      <c r="I5" s="784" t="s">
        <v>74</v>
      </c>
      <c r="J5" s="784"/>
      <c r="K5" s="784" t="s">
        <v>75</v>
      </c>
      <c r="L5" s="784"/>
      <c r="M5" s="786" t="s">
        <v>77</v>
      </c>
      <c r="N5" s="785"/>
      <c r="O5" s="784" t="s">
        <v>66</v>
      </c>
      <c r="P5" s="784"/>
      <c r="Q5" s="784" t="s">
        <v>78</v>
      </c>
      <c r="R5" s="784"/>
      <c r="S5" s="784" t="s">
        <v>127</v>
      </c>
      <c r="T5" s="784"/>
      <c r="U5" s="244" t="s">
        <v>5</v>
      </c>
    </row>
    <row r="6" spans="2:21" ht="16.5" thickBot="1">
      <c r="B6" s="762"/>
      <c r="C6" s="245" t="s">
        <v>126</v>
      </c>
      <c r="D6" s="226" t="s">
        <v>4</v>
      </c>
      <c r="E6" s="226" t="s">
        <v>126</v>
      </c>
      <c r="F6" s="226" t="s">
        <v>4</v>
      </c>
      <c r="G6" s="226" t="s">
        <v>126</v>
      </c>
      <c r="H6" s="226" t="s">
        <v>4</v>
      </c>
      <c r="I6" s="226" t="s">
        <v>126</v>
      </c>
      <c r="J6" s="226" t="s">
        <v>4</v>
      </c>
      <c r="K6" s="226" t="s">
        <v>126</v>
      </c>
      <c r="L6" s="226" t="s">
        <v>4</v>
      </c>
      <c r="M6" s="226" t="s">
        <v>126</v>
      </c>
      <c r="N6" s="226" t="s">
        <v>4</v>
      </c>
      <c r="O6" s="226" t="s">
        <v>126</v>
      </c>
      <c r="P6" s="226" t="s">
        <v>4</v>
      </c>
      <c r="Q6" s="226" t="s">
        <v>126</v>
      </c>
      <c r="R6" s="226" t="s">
        <v>4</v>
      </c>
      <c r="S6" s="226" t="s">
        <v>126</v>
      </c>
      <c r="T6" s="226" t="s">
        <v>4</v>
      </c>
      <c r="U6" s="246"/>
    </row>
    <row r="7" spans="2:21" ht="12.75">
      <c r="B7" s="194" t="s">
        <v>267</v>
      </c>
      <c r="C7" s="218">
        <v>1</v>
      </c>
      <c r="D7" s="247">
        <f>C7/$U7</f>
        <v>0.0007552870090634441</v>
      </c>
      <c r="E7" s="191">
        <v>132</v>
      </c>
      <c r="F7" s="247">
        <f>E7/$U7</f>
        <v>0.09969788519637462</v>
      </c>
      <c r="G7" s="191">
        <v>2</v>
      </c>
      <c r="H7" s="247">
        <f>G7/$U7</f>
        <v>0.0015105740181268882</v>
      </c>
      <c r="I7" s="191">
        <v>2</v>
      </c>
      <c r="J7" s="247">
        <f>I7/$U7</f>
        <v>0.0015105740181268882</v>
      </c>
      <c r="K7" s="191">
        <v>16</v>
      </c>
      <c r="L7" s="247">
        <f>K7/$U7</f>
        <v>0.012084592145015106</v>
      </c>
      <c r="M7" s="248">
        <v>3</v>
      </c>
      <c r="N7" s="247">
        <f>M7/$U7</f>
        <v>0.0022658610271903325</v>
      </c>
      <c r="O7" s="191">
        <v>7</v>
      </c>
      <c r="P7" s="247">
        <f>O7/$U7</f>
        <v>0.005287009063444109</v>
      </c>
      <c r="Q7" s="249">
        <v>113</v>
      </c>
      <c r="R7" s="247">
        <f>Q7/$U7</f>
        <v>0.08534743202416918</v>
      </c>
      <c r="S7" s="249">
        <v>1048</v>
      </c>
      <c r="T7" s="247">
        <f>S7/$U7</f>
        <v>0.7915407854984894</v>
      </c>
      <c r="U7" s="250">
        <f>C7+E7+G7+I7+K7+M7+O7+Q7+S7</f>
        <v>1324</v>
      </c>
    </row>
    <row r="8" spans="2:21" ht="12.75">
      <c r="B8" s="194" t="s">
        <v>259</v>
      </c>
      <c r="C8" s="220">
        <v>3</v>
      </c>
      <c r="D8" s="40">
        <f aca="true" t="shared" si="0" ref="D8:F16">C8/$U8</f>
        <v>0.003663003663003663</v>
      </c>
      <c r="E8" s="20">
        <v>50</v>
      </c>
      <c r="F8" s="40">
        <f t="shared" si="0"/>
        <v>0.06105006105006105</v>
      </c>
      <c r="G8" s="20">
        <v>8</v>
      </c>
      <c r="H8" s="40">
        <f aca="true" t="shared" si="1" ref="H8:H16">G8/$U8</f>
        <v>0.009768009768009768</v>
      </c>
      <c r="I8" s="20">
        <v>1</v>
      </c>
      <c r="J8" s="40">
        <f aca="true" t="shared" si="2" ref="J8:J16">I8/$U8</f>
        <v>0.001221001221001221</v>
      </c>
      <c r="K8" s="20">
        <v>11</v>
      </c>
      <c r="L8" s="40">
        <f aca="true" t="shared" si="3" ref="L8:L16">K8/$U8</f>
        <v>0.013431013431013432</v>
      </c>
      <c r="M8" s="31">
        <v>3</v>
      </c>
      <c r="N8" s="40">
        <f aca="true" t="shared" si="4" ref="N8:N16">M8/$U8</f>
        <v>0.003663003663003663</v>
      </c>
      <c r="O8" s="20">
        <v>5</v>
      </c>
      <c r="P8" s="40">
        <f aca="true" t="shared" si="5" ref="P8:P16">O8/$U8</f>
        <v>0.006105006105006105</v>
      </c>
      <c r="Q8" s="97">
        <v>61</v>
      </c>
      <c r="R8" s="40">
        <f aca="true" t="shared" si="6" ref="R8:R16">Q8/$U8</f>
        <v>0.07448107448107448</v>
      </c>
      <c r="S8" s="97">
        <v>677</v>
      </c>
      <c r="T8" s="40">
        <f aca="true" t="shared" si="7" ref="T8:T16">S8/$U8</f>
        <v>0.8266178266178266</v>
      </c>
      <c r="U8" s="251">
        <f aca="true" t="shared" si="8" ref="U8:U16">C8+E8+G8+I8+K8+M8+O8+Q8+S8</f>
        <v>819</v>
      </c>
    </row>
    <row r="9" spans="2:21" ht="12.75">
      <c r="B9" s="194" t="s">
        <v>268</v>
      </c>
      <c r="C9" s="220">
        <v>0</v>
      </c>
      <c r="D9" s="40">
        <f t="shared" si="0"/>
        <v>0</v>
      </c>
      <c r="E9" s="20">
        <v>18</v>
      </c>
      <c r="F9" s="40">
        <f t="shared" si="0"/>
        <v>0.061016949152542375</v>
      </c>
      <c r="G9" s="20">
        <v>1</v>
      </c>
      <c r="H9" s="40">
        <f t="shared" si="1"/>
        <v>0.003389830508474576</v>
      </c>
      <c r="I9" s="20">
        <v>1</v>
      </c>
      <c r="J9" s="40">
        <f t="shared" si="2"/>
        <v>0.003389830508474576</v>
      </c>
      <c r="K9" s="20">
        <v>3</v>
      </c>
      <c r="L9" s="40">
        <f t="shared" si="3"/>
        <v>0.010169491525423728</v>
      </c>
      <c r="M9" s="31">
        <v>0</v>
      </c>
      <c r="N9" s="40">
        <f t="shared" si="4"/>
        <v>0</v>
      </c>
      <c r="O9" s="20">
        <v>1</v>
      </c>
      <c r="P9" s="40">
        <f t="shared" si="5"/>
        <v>0.003389830508474576</v>
      </c>
      <c r="Q9" s="97">
        <v>16</v>
      </c>
      <c r="R9" s="40">
        <f t="shared" si="6"/>
        <v>0.05423728813559322</v>
      </c>
      <c r="S9" s="97">
        <v>255</v>
      </c>
      <c r="T9" s="40">
        <f t="shared" si="7"/>
        <v>0.864406779661017</v>
      </c>
      <c r="U9" s="251">
        <f t="shared" si="8"/>
        <v>295</v>
      </c>
    </row>
    <row r="10" spans="2:21" ht="12.75">
      <c r="B10" s="194" t="s">
        <v>269</v>
      </c>
      <c r="C10" s="220">
        <v>1</v>
      </c>
      <c r="D10" s="40">
        <f t="shared" si="0"/>
        <v>0.0055248618784530384</v>
      </c>
      <c r="E10" s="20">
        <v>47</v>
      </c>
      <c r="F10" s="40">
        <f t="shared" si="0"/>
        <v>0.2596685082872928</v>
      </c>
      <c r="G10" s="20">
        <v>4</v>
      </c>
      <c r="H10" s="40">
        <f t="shared" si="1"/>
        <v>0.022099447513812154</v>
      </c>
      <c r="I10" s="20">
        <v>0</v>
      </c>
      <c r="J10" s="40">
        <f t="shared" si="2"/>
        <v>0</v>
      </c>
      <c r="K10" s="20">
        <v>0</v>
      </c>
      <c r="L10" s="40">
        <f t="shared" si="3"/>
        <v>0</v>
      </c>
      <c r="M10" s="31">
        <v>1</v>
      </c>
      <c r="N10" s="40">
        <f t="shared" si="4"/>
        <v>0.0055248618784530384</v>
      </c>
      <c r="O10" s="20">
        <v>0</v>
      </c>
      <c r="P10" s="40">
        <f t="shared" si="5"/>
        <v>0</v>
      </c>
      <c r="Q10" s="97">
        <v>29</v>
      </c>
      <c r="R10" s="40">
        <f t="shared" si="6"/>
        <v>0.16022099447513813</v>
      </c>
      <c r="S10" s="97">
        <v>99</v>
      </c>
      <c r="T10" s="40">
        <f t="shared" si="7"/>
        <v>0.5469613259668509</v>
      </c>
      <c r="U10" s="251">
        <f t="shared" si="8"/>
        <v>181</v>
      </c>
    </row>
    <row r="11" spans="2:21" ht="12.75">
      <c r="B11" s="194" t="s">
        <v>182</v>
      </c>
      <c r="C11" s="220">
        <v>0</v>
      </c>
      <c r="D11" s="40">
        <f t="shared" si="0"/>
        <v>0</v>
      </c>
      <c r="E11" s="20">
        <v>9</v>
      </c>
      <c r="F11" s="40">
        <f t="shared" si="0"/>
        <v>0.14754098360655737</v>
      </c>
      <c r="G11" s="20">
        <v>0</v>
      </c>
      <c r="H11" s="40">
        <f t="shared" si="1"/>
        <v>0</v>
      </c>
      <c r="I11" s="20">
        <v>0</v>
      </c>
      <c r="J11" s="40">
        <f t="shared" si="2"/>
        <v>0</v>
      </c>
      <c r="K11" s="20">
        <v>1</v>
      </c>
      <c r="L11" s="40">
        <f t="shared" si="3"/>
        <v>0.01639344262295082</v>
      </c>
      <c r="M11" s="31">
        <v>0</v>
      </c>
      <c r="N11" s="40">
        <f t="shared" si="4"/>
        <v>0</v>
      </c>
      <c r="O11" s="20">
        <v>0</v>
      </c>
      <c r="P11" s="40">
        <f t="shared" si="5"/>
        <v>0</v>
      </c>
      <c r="Q11" s="97">
        <v>3</v>
      </c>
      <c r="R11" s="40">
        <f t="shared" si="6"/>
        <v>0.04918032786885246</v>
      </c>
      <c r="S11" s="97">
        <v>48</v>
      </c>
      <c r="T11" s="40">
        <f t="shared" si="7"/>
        <v>0.7868852459016393</v>
      </c>
      <c r="U11" s="251">
        <f t="shared" si="8"/>
        <v>61</v>
      </c>
    </row>
    <row r="12" spans="2:21" ht="12.75">
      <c r="B12" s="194" t="s">
        <v>270</v>
      </c>
      <c r="C12" s="220">
        <v>0</v>
      </c>
      <c r="D12" s="40">
        <f t="shared" si="0"/>
        <v>0</v>
      </c>
      <c r="E12" s="20">
        <v>11</v>
      </c>
      <c r="F12" s="40">
        <f t="shared" si="0"/>
        <v>0.28205128205128205</v>
      </c>
      <c r="G12" s="20">
        <v>0</v>
      </c>
      <c r="H12" s="40">
        <f t="shared" si="1"/>
        <v>0</v>
      </c>
      <c r="I12" s="20">
        <v>0</v>
      </c>
      <c r="J12" s="40">
        <f t="shared" si="2"/>
        <v>0</v>
      </c>
      <c r="K12" s="20">
        <v>0</v>
      </c>
      <c r="L12" s="40">
        <f t="shared" si="3"/>
        <v>0</v>
      </c>
      <c r="M12" s="31">
        <v>3</v>
      </c>
      <c r="N12" s="40">
        <f t="shared" si="4"/>
        <v>0.07692307692307693</v>
      </c>
      <c r="O12" s="20">
        <v>1</v>
      </c>
      <c r="P12" s="40">
        <f t="shared" si="5"/>
        <v>0.02564102564102564</v>
      </c>
      <c r="Q12" s="97">
        <v>5</v>
      </c>
      <c r="R12" s="40">
        <f t="shared" si="6"/>
        <v>0.1282051282051282</v>
      </c>
      <c r="S12" s="97">
        <v>19</v>
      </c>
      <c r="T12" s="40">
        <f t="shared" si="7"/>
        <v>0.48717948717948717</v>
      </c>
      <c r="U12" s="251">
        <f t="shared" si="8"/>
        <v>39</v>
      </c>
    </row>
    <row r="13" spans="2:21" ht="12.75">
      <c r="B13" s="194" t="s">
        <v>151</v>
      </c>
      <c r="C13" s="220">
        <v>0</v>
      </c>
      <c r="D13" s="40">
        <f t="shared" si="0"/>
        <v>0</v>
      </c>
      <c r="E13" s="20">
        <v>22</v>
      </c>
      <c r="F13" s="40">
        <f t="shared" si="0"/>
        <v>0.5</v>
      </c>
      <c r="G13" s="20">
        <v>1</v>
      </c>
      <c r="H13" s="40">
        <f t="shared" si="1"/>
        <v>0.022727272727272728</v>
      </c>
      <c r="I13" s="20">
        <v>2</v>
      </c>
      <c r="J13" s="40">
        <f t="shared" si="2"/>
        <v>0.045454545454545456</v>
      </c>
      <c r="K13" s="20">
        <v>2</v>
      </c>
      <c r="L13" s="40">
        <f t="shared" si="3"/>
        <v>0.045454545454545456</v>
      </c>
      <c r="M13" s="31">
        <v>0</v>
      </c>
      <c r="N13" s="40">
        <f t="shared" si="4"/>
        <v>0</v>
      </c>
      <c r="O13" s="20">
        <v>1</v>
      </c>
      <c r="P13" s="40">
        <f t="shared" si="5"/>
        <v>0.022727272727272728</v>
      </c>
      <c r="Q13" s="97">
        <v>12</v>
      </c>
      <c r="R13" s="40">
        <f t="shared" si="6"/>
        <v>0.2727272727272727</v>
      </c>
      <c r="S13" s="97">
        <v>4</v>
      </c>
      <c r="T13" s="40">
        <f t="shared" si="7"/>
        <v>0.09090909090909091</v>
      </c>
      <c r="U13" s="251">
        <f t="shared" si="8"/>
        <v>44</v>
      </c>
    </row>
    <row r="14" spans="2:21" ht="12.75">
      <c r="B14" s="195" t="s">
        <v>273</v>
      </c>
      <c r="C14" s="220">
        <v>0</v>
      </c>
      <c r="D14" s="40">
        <f t="shared" si="0"/>
        <v>0</v>
      </c>
      <c r="E14" s="20">
        <v>10</v>
      </c>
      <c r="F14" s="40">
        <f t="shared" si="0"/>
        <v>0.35714285714285715</v>
      </c>
      <c r="G14" s="20">
        <v>2</v>
      </c>
      <c r="H14" s="40">
        <f t="shared" si="1"/>
        <v>0.07142857142857142</v>
      </c>
      <c r="I14" s="20">
        <v>0</v>
      </c>
      <c r="J14" s="40">
        <f t="shared" si="2"/>
        <v>0</v>
      </c>
      <c r="K14" s="20">
        <v>0</v>
      </c>
      <c r="L14" s="40">
        <f t="shared" si="3"/>
        <v>0</v>
      </c>
      <c r="M14" s="31">
        <v>1</v>
      </c>
      <c r="N14" s="40">
        <f t="shared" si="4"/>
        <v>0.03571428571428571</v>
      </c>
      <c r="O14" s="20">
        <v>0</v>
      </c>
      <c r="P14" s="40">
        <f t="shared" si="5"/>
        <v>0</v>
      </c>
      <c r="Q14" s="97">
        <v>6</v>
      </c>
      <c r="R14" s="40">
        <f t="shared" si="6"/>
        <v>0.21428571428571427</v>
      </c>
      <c r="S14" s="97">
        <v>9</v>
      </c>
      <c r="T14" s="40">
        <f t="shared" si="7"/>
        <v>0.32142857142857145</v>
      </c>
      <c r="U14" s="251">
        <f t="shared" si="8"/>
        <v>28</v>
      </c>
    </row>
    <row r="15" spans="2:21" ht="13.5" thickBot="1">
      <c r="B15" s="228" t="s">
        <v>152</v>
      </c>
      <c r="C15" s="221">
        <v>0</v>
      </c>
      <c r="D15" s="134">
        <f t="shared" si="0"/>
        <v>0</v>
      </c>
      <c r="E15" s="110">
        <v>3</v>
      </c>
      <c r="F15" s="134">
        <f t="shared" si="0"/>
        <v>0.04838709677419355</v>
      </c>
      <c r="G15" s="110">
        <v>0</v>
      </c>
      <c r="H15" s="134">
        <f t="shared" si="1"/>
        <v>0</v>
      </c>
      <c r="I15" s="110">
        <v>1</v>
      </c>
      <c r="J15" s="134">
        <f t="shared" si="2"/>
        <v>0.016129032258064516</v>
      </c>
      <c r="K15" s="110">
        <v>0</v>
      </c>
      <c r="L15" s="134">
        <f t="shared" si="3"/>
        <v>0</v>
      </c>
      <c r="M15" s="135">
        <v>0</v>
      </c>
      <c r="N15" s="134">
        <f t="shared" si="4"/>
        <v>0</v>
      </c>
      <c r="O15" s="110">
        <v>0</v>
      </c>
      <c r="P15" s="134">
        <f t="shared" si="5"/>
        <v>0</v>
      </c>
      <c r="Q15" s="252">
        <v>2</v>
      </c>
      <c r="R15" s="134">
        <f t="shared" si="6"/>
        <v>0.03225806451612903</v>
      </c>
      <c r="S15" s="252">
        <v>56</v>
      </c>
      <c r="T15" s="134">
        <f t="shared" si="7"/>
        <v>0.9032258064516129</v>
      </c>
      <c r="U15" s="253">
        <f t="shared" si="8"/>
        <v>62</v>
      </c>
    </row>
    <row r="16" spans="2:21" ht="13.5" thickBot="1">
      <c r="B16" s="223" t="s">
        <v>191</v>
      </c>
      <c r="C16" s="224">
        <f>SUM(C7:C15)</f>
        <v>5</v>
      </c>
      <c r="D16" s="254">
        <f t="shared" si="0"/>
        <v>0.0017525411847178409</v>
      </c>
      <c r="E16" s="225">
        <f>SUM(E7:E15)</f>
        <v>302</v>
      </c>
      <c r="F16" s="254">
        <f t="shared" si="0"/>
        <v>0.10585348755695759</v>
      </c>
      <c r="G16" s="225">
        <f>SUM(G7:G15)</f>
        <v>18</v>
      </c>
      <c r="H16" s="254">
        <f t="shared" si="1"/>
        <v>0.006309148264984227</v>
      </c>
      <c r="I16" s="225">
        <f>SUM(I7:I15)</f>
        <v>7</v>
      </c>
      <c r="J16" s="254">
        <f t="shared" si="2"/>
        <v>0.0024535576586049773</v>
      </c>
      <c r="K16" s="225">
        <f>SUM(K7:K15)</f>
        <v>33</v>
      </c>
      <c r="L16" s="254">
        <f t="shared" si="3"/>
        <v>0.011566771819137749</v>
      </c>
      <c r="M16" s="255">
        <f>SUM(M7:M15)</f>
        <v>11</v>
      </c>
      <c r="N16" s="254">
        <f t="shared" si="4"/>
        <v>0.00385559060637925</v>
      </c>
      <c r="O16" s="225">
        <f>SUM(O7:O15)</f>
        <v>15</v>
      </c>
      <c r="P16" s="254">
        <f t="shared" si="5"/>
        <v>0.005257623554153523</v>
      </c>
      <c r="Q16" s="256">
        <f>SUM(Q7:Q15)</f>
        <v>247</v>
      </c>
      <c r="R16" s="254">
        <f t="shared" si="6"/>
        <v>0.08657553452506134</v>
      </c>
      <c r="S16" s="256">
        <f>SUM(S7:S15)</f>
        <v>2215</v>
      </c>
      <c r="T16" s="254">
        <f t="shared" si="7"/>
        <v>0.7763757448300035</v>
      </c>
      <c r="U16" s="257">
        <f t="shared" si="8"/>
        <v>2853</v>
      </c>
    </row>
    <row r="21" ht="12.75">
      <c r="B21" s="11" t="s">
        <v>6</v>
      </c>
    </row>
    <row r="22" spans="2:10" ht="12.75">
      <c r="B22" s="732" t="s">
        <v>141</v>
      </c>
      <c r="C22" s="732"/>
      <c r="D22" s="732"/>
      <c r="E22" s="732"/>
      <c r="F22" s="732"/>
      <c r="G22" s="732"/>
      <c r="H22" s="732"/>
      <c r="I22" s="732"/>
      <c r="J22" s="55"/>
    </row>
    <row r="23" spans="2:10" ht="12.75">
      <c r="B23" s="732"/>
      <c r="C23" s="732"/>
      <c r="D23" s="732"/>
      <c r="E23" s="732"/>
      <c r="F23" s="732"/>
      <c r="G23" s="732"/>
      <c r="H23" s="732"/>
      <c r="I23" s="732"/>
      <c r="J23" s="55"/>
    </row>
    <row r="24" spans="2:10" ht="12.75">
      <c r="B24" s="732"/>
      <c r="C24" s="732"/>
      <c r="D24" s="732"/>
      <c r="E24" s="732"/>
      <c r="F24" s="732"/>
      <c r="G24" s="732"/>
      <c r="H24" s="732"/>
      <c r="I24" s="732"/>
      <c r="J24" s="55"/>
    </row>
    <row r="26" ht="12.75">
      <c r="B26" t="s">
        <v>242</v>
      </c>
    </row>
    <row r="29" ht="15.75">
      <c r="B29" s="14" t="s">
        <v>1</v>
      </c>
    </row>
  </sheetData>
  <sheetProtection/>
  <mergeCells count="11">
    <mergeCell ref="O5:P5"/>
    <mergeCell ref="B22:I24"/>
    <mergeCell ref="Q5:R5"/>
    <mergeCell ref="S5:T5"/>
    <mergeCell ref="B5:B6"/>
    <mergeCell ref="C5:D5"/>
    <mergeCell ref="E5:F5"/>
    <mergeCell ref="G5:H5"/>
    <mergeCell ref="I5:J5"/>
    <mergeCell ref="K5:L5"/>
    <mergeCell ref="M5:N5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3"/>
  </sheetPr>
  <dimension ref="B2:AA28"/>
  <sheetViews>
    <sheetView zoomScalePageLayoutView="0" workbookViewId="0" topLeftCell="A1">
      <selection activeCell="B19" sqref="B19:M26"/>
    </sheetView>
  </sheetViews>
  <sheetFormatPr defaultColWidth="8.421875" defaultRowHeight="12.75"/>
  <cols>
    <col min="1" max="1" width="8.421875" style="0" customWidth="1"/>
    <col min="2" max="2" width="17.140625" style="0" customWidth="1"/>
    <col min="3" max="3" width="8.421875" style="0" customWidth="1"/>
    <col min="4" max="4" width="9.28125" style="0" bestFit="1" customWidth="1"/>
  </cols>
  <sheetData>
    <row r="2" spans="2:27" ht="18.75">
      <c r="B2" s="18" t="s">
        <v>230</v>
      </c>
      <c r="C2" s="18"/>
      <c r="D2" s="18"/>
      <c r="E2" s="18"/>
      <c r="F2" s="18"/>
      <c r="G2" s="18"/>
      <c r="H2" s="18"/>
      <c r="I2" s="1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2:9" s="57" customFormat="1" ht="18.75">
      <c r="B3" s="79"/>
      <c r="C3" s="79"/>
      <c r="D3" s="79"/>
      <c r="E3" s="79"/>
      <c r="F3" s="79"/>
      <c r="G3" s="79"/>
      <c r="H3" s="79"/>
      <c r="I3" s="79"/>
    </row>
    <row r="4" ht="13.5" thickBot="1"/>
    <row r="5" spans="2:25" ht="15.75">
      <c r="B5" s="761" t="s">
        <v>36</v>
      </c>
      <c r="C5" s="787" t="s">
        <v>134</v>
      </c>
      <c r="D5" s="788"/>
      <c r="E5" s="787" t="s">
        <v>92</v>
      </c>
      <c r="F5" s="788"/>
      <c r="G5" s="787" t="s">
        <v>51</v>
      </c>
      <c r="H5" s="788"/>
      <c r="I5" s="787" t="s">
        <v>52</v>
      </c>
      <c r="J5" s="788"/>
      <c r="K5" s="787" t="s">
        <v>53</v>
      </c>
      <c r="L5" s="788"/>
      <c r="M5" s="787" t="s">
        <v>54</v>
      </c>
      <c r="N5" s="788"/>
      <c r="O5" s="787" t="s">
        <v>55</v>
      </c>
      <c r="P5" s="788"/>
      <c r="Q5" s="787" t="s">
        <v>56</v>
      </c>
      <c r="R5" s="788"/>
      <c r="S5" s="787" t="s">
        <v>57</v>
      </c>
      <c r="T5" s="788"/>
      <c r="U5" s="787" t="s">
        <v>79</v>
      </c>
      <c r="V5" s="788"/>
      <c r="W5" s="786" t="s">
        <v>272</v>
      </c>
      <c r="X5" s="785"/>
      <c r="Y5" s="789" t="s">
        <v>5</v>
      </c>
    </row>
    <row r="6" spans="2:25" ht="16.5" thickBot="1">
      <c r="B6" s="762"/>
      <c r="C6" s="71" t="s">
        <v>126</v>
      </c>
      <c r="D6" s="71" t="s">
        <v>4</v>
      </c>
      <c r="E6" s="71" t="s">
        <v>126</v>
      </c>
      <c r="F6" s="71" t="s">
        <v>4</v>
      </c>
      <c r="G6" s="71" t="s">
        <v>126</v>
      </c>
      <c r="H6" s="71" t="s">
        <v>4</v>
      </c>
      <c r="I6" s="71" t="s">
        <v>126</v>
      </c>
      <c r="J6" s="71" t="s">
        <v>4</v>
      </c>
      <c r="K6" s="71" t="s">
        <v>126</v>
      </c>
      <c r="L6" s="71" t="s">
        <v>4</v>
      </c>
      <c r="M6" s="71" t="s">
        <v>126</v>
      </c>
      <c r="N6" s="71" t="s">
        <v>4</v>
      </c>
      <c r="O6" s="71" t="s">
        <v>126</v>
      </c>
      <c r="P6" s="71" t="s">
        <v>4</v>
      </c>
      <c r="Q6" s="71" t="s">
        <v>126</v>
      </c>
      <c r="R6" s="71" t="s">
        <v>4</v>
      </c>
      <c r="S6" s="71" t="s">
        <v>126</v>
      </c>
      <c r="T6" s="71" t="s">
        <v>4</v>
      </c>
      <c r="U6" s="71" t="s">
        <v>126</v>
      </c>
      <c r="V6" s="71" t="s">
        <v>4</v>
      </c>
      <c r="W6" s="71" t="s">
        <v>126</v>
      </c>
      <c r="X6" s="71" t="s">
        <v>4</v>
      </c>
      <c r="Y6" s="790"/>
    </row>
    <row r="7" spans="2:25" ht="12.75">
      <c r="B7" s="194" t="s">
        <v>267</v>
      </c>
      <c r="C7" s="218">
        <v>814</v>
      </c>
      <c r="D7" s="92">
        <v>0.6148036253776435</v>
      </c>
      <c r="E7" s="191">
        <v>162</v>
      </c>
      <c r="F7" s="92">
        <v>0.12235649546827794</v>
      </c>
      <c r="G7" s="191">
        <v>73</v>
      </c>
      <c r="H7" s="92">
        <v>0.05513595166163142</v>
      </c>
      <c r="I7" s="191">
        <v>49</v>
      </c>
      <c r="J7" s="92">
        <v>0.03700906344410876</v>
      </c>
      <c r="K7" s="191">
        <v>49</v>
      </c>
      <c r="L7" s="92">
        <v>0.03700906344410876</v>
      </c>
      <c r="M7" s="191">
        <v>71</v>
      </c>
      <c r="N7" s="92">
        <v>0.05362537764350453</v>
      </c>
      <c r="O7" s="191">
        <v>45</v>
      </c>
      <c r="P7" s="92">
        <v>0.033987915407854986</v>
      </c>
      <c r="Q7" s="191">
        <v>33</v>
      </c>
      <c r="R7" s="92">
        <v>0.024924471299093656</v>
      </c>
      <c r="S7" s="191">
        <v>9</v>
      </c>
      <c r="T7" s="92">
        <v>0.006797583081570997</v>
      </c>
      <c r="U7" s="191">
        <v>0</v>
      </c>
      <c r="V7" s="92">
        <v>0</v>
      </c>
      <c r="W7" s="191">
        <v>19</v>
      </c>
      <c r="X7" s="92">
        <v>0.014350453172205438</v>
      </c>
      <c r="Y7" s="193">
        <v>1324</v>
      </c>
    </row>
    <row r="8" spans="2:25" ht="12.75">
      <c r="B8" s="194" t="s">
        <v>259</v>
      </c>
      <c r="C8" s="220">
        <v>280</v>
      </c>
      <c r="D8" s="92">
        <v>0.3418803418803419</v>
      </c>
      <c r="E8" s="20">
        <v>238</v>
      </c>
      <c r="F8" s="92">
        <v>0.2905982905982906</v>
      </c>
      <c r="G8" s="20">
        <v>80</v>
      </c>
      <c r="H8" s="92">
        <v>0.09768009768009768</v>
      </c>
      <c r="I8" s="20">
        <v>73</v>
      </c>
      <c r="J8" s="92">
        <v>0.08913308913308914</v>
      </c>
      <c r="K8" s="20">
        <v>51</v>
      </c>
      <c r="L8" s="92">
        <v>0.06227106227106227</v>
      </c>
      <c r="M8" s="20">
        <v>43</v>
      </c>
      <c r="N8" s="92">
        <v>0.052503052503052504</v>
      </c>
      <c r="O8" s="20">
        <v>25</v>
      </c>
      <c r="P8" s="92">
        <v>0.030525030525030524</v>
      </c>
      <c r="Q8" s="20">
        <v>14</v>
      </c>
      <c r="R8" s="92">
        <v>0.017094017094017096</v>
      </c>
      <c r="S8" s="20">
        <v>2</v>
      </c>
      <c r="T8" s="92">
        <v>0.002442002442002442</v>
      </c>
      <c r="U8" s="20">
        <v>0</v>
      </c>
      <c r="V8" s="92">
        <v>0</v>
      </c>
      <c r="W8" s="20">
        <v>13</v>
      </c>
      <c r="X8" s="92">
        <v>0.015873015873015872</v>
      </c>
      <c r="Y8" s="39">
        <v>819</v>
      </c>
    </row>
    <row r="9" spans="2:25" ht="12.75">
      <c r="B9" s="194" t="s">
        <v>268</v>
      </c>
      <c r="C9" s="220">
        <v>38</v>
      </c>
      <c r="D9" s="92">
        <v>0.1288135593220339</v>
      </c>
      <c r="E9" s="20">
        <v>61</v>
      </c>
      <c r="F9" s="92">
        <v>0.20677966101694914</v>
      </c>
      <c r="G9" s="20">
        <v>55</v>
      </c>
      <c r="H9" s="92">
        <v>0.1864406779661017</v>
      </c>
      <c r="I9" s="20">
        <v>37</v>
      </c>
      <c r="J9" s="92">
        <v>0.12542372881355932</v>
      </c>
      <c r="K9" s="20">
        <v>39</v>
      </c>
      <c r="L9" s="92">
        <v>0.13220338983050847</v>
      </c>
      <c r="M9" s="20">
        <v>34</v>
      </c>
      <c r="N9" s="92">
        <v>0.1152542372881356</v>
      </c>
      <c r="O9" s="20">
        <v>14</v>
      </c>
      <c r="P9" s="92">
        <v>0.04745762711864407</v>
      </c>
      <c r="Q9" s="20">
        <v>6</v>
      </c>
      <c r="R9" s="92">
        <v>0.020338983050847456</v>
      </c>
      <c r="S9" s="20">
        <v>3</v>
      </c>
      <c r="T9" s="92">
        <v>0.010169491525423728</v>
      </c>
      <c r="U9" s="20">
        <v>1</v>
      </c>
      <c r="V9" s="92">
        <v>0.003389830508474576</v>
      </c>
      <c r="W9" s="20">
        <v>7</v>
      </c>
      <c r="X9" s="92">
        <v>0.023728813559322035</v>
      </c>
      <c r="Y9" s="39">
        <v>295</v>
      </c>
    </row>
    <row r="10" spans="2:25" ht="12.75">
      <c r="B10" s="194" t="s">
        <v>269</v>
      </c>
      <c r="C10" s="220">
        <v>5</v>
      </c>
      <c r="D10" s="92">
        <v>0.027624309392265192</v>
      </c>
      <c r="E10" s="20">
        <v>35</v>
      </c>
      <c r="F10" s="92">
        <v>0.19337016574585636</v>
      </c>
      <c r="G10" s="20">
        <v>38</v>
      </c>
      <c r="H10" s="92">
        <v>0.20994475138121546</v>
      </c>
      <c r="I10" s="20">
        <v>18</v>
      </c>
      <c r="J10" s="92">
        <v>0.09944751381215469</v>
      </c>
      <c r="K10" s="20">
        <v>27</v>
      </c>
      <c r="L10" s="92">
        <v>0.14917127071823205</v>
      </c>
      <c r="M10" s="20">
        <v>25</v>
      </c>
      <c r="N10" s="92">
        <v>0.13812154696132597</v>
      </c>
      <c r="O10" s="20">
        <v>15</v>
      </c>
      <c r="P10" s="92">
        <v>0.08287292817679558</v>
      </c>
      <c r="Q10" s="20">
        <v>9</v>
      </c>
      <c r="R10" s="92">
        <v>0.049723756906077346</v>
      </c>
      <c r="S10" s="20">
        <v>2</v>
      </c>
      <c r="T10" s="92">
        <v>0.011049723756906077</v>
      </c>
      <c r="U10" s="20">
        <v>0</v>
      </c>
      <c r="V10" s="92">
        <v>0</v>
      </c>
      <c r="W10" s="20">
        <v>7</v>
      </c>
      <c r="X10" s="92">
        <v>0.03867403314917127</v>
      </c>
      <c r="Y10" s="39">
        <v>181</v>
      </c>
    </row>
    <row r="11" spans="2:25" ht="12.75">
      <c r="B11" s="194" t="s">
        <v>182</v>
      </c>
      <c r="C11" s="220">
        <v>1</v>
      </c>
      <c r="D11" s="92">
        <v>0.01639344262295082</v>
      </c>
      <c r="E11" s="20">
        <v>5</v>
      </c>
      <c r="F11" s="92">
        <v>0.08196721311475409</v>
      </c>
      <c r="G11" s="20">
        <v>15</v>
      </c>
      <c r="H11" s="92">
        <v>0.2459016393442623</v>
      </c>
      <c r="I11" s="20">
        <v>13</v>
      </c>
      <c r="J11" s="92">
        <v>0.21311475409836064</v>
      </c>
      <c r="K11" s="20">
        <v>9</v>
      </c>
      <c r="L11" s="92">
        <v>0.14754098360655737</v>
      </c>
      <c r="M11" s="20">
        <v>9</v>
      </c>
      <c r="N11" s="92">
        <v>0.14754098360655737</v>
      </c>
      <c r="O11" s="20">
        <v>3</v>
      </c>
      <c r="P11" s="92">
        <v>0.04918032786885246</v>
      </c>
      <c r="Q11" s="20">
        <v>1</v>
      </c>
      <c r="R11" s="92">
        <v>0.01639344262295082</v>
      </c>
      <c r="S11" s="20">
        <v>2</v>
      </c>
      <c r="T11" s="92">
        <v>0.03278688524590164</v>
      </c>
      <c r="U11" s="20">
        <v>0</v>
      </c>
      <c r="V11" s="92">
        <v>0</v>
      </c>
      <c r="W11" s="20">
        <v>3</v>
      </c>
      <c r="X11" s="92">
        <v>0.04918032786885246</v>
      </c>
      <c r="Y11" s="39">
        <v>61</v>
      </c>
    </row>
    <row r="12" spans="2:25" ht="12.75">
      <c r="B12" s="194" t="s">
        <v>270</v>
      </c>
      <c r="C12" s="220">
        <v>0</v>
      </c>
      <c r="D12" s="92">
        <v>0</v>
      </c>
      <c r="E12" s="20">
        <v>2</v>
      </c>
      <c r="F12" s="92">
        <v>0.05128205128205128</v>
      </c>
      <c r="G12" s="20">
        <v>6</v>
      </c>
      <c r="H12" s="92">
        <v>0.15384615384615385</v>
      </c>
      <c r="I12" s="20">
        <v>3</v>
      </c>
      <c r="J12" s="92">
        <v>0.07692307692307693</v>
      </c>
      <c r="K12" s="20">
        <v>6</v>
      </c>
      <c r="L12" s="92">
        <v>0.15384615384615385</v>
      </c>
      <c r="M12" s="20">
        <v>9</v>
      </c>
      <c r="N12" s="92">
        <v>0.23076923076923078</v>
      </c>
      <c r="O12" s="20">
        <v>7</v>
      </c>
      <c r="P12" s="92">
        <v>0.1794871794871795</v>
      </c>
      <c r="Q12" s="20">
        <v>3</v>
      </c>
      <c r="R12" s="92">
        <v>0.07692307692307693</v>
      </c>
      <c r="S12" s="20">
        <v>0</v>
      </c>
      <c r="T12" s="92">
        <v>0</v>
      </c>
      <c r="U12" s="20">
        <v>0</v>
      </c>
      <c r="V12" s="92">
        <v>0</v>
      </c>
      <c r="W12" s="20">
        <v>3</v>
      </c>
      <c r="X12" s="92">
        <v>0.07692307692307693</v>
      </c>
      <c r="Y12" s="39">
        <v>39</v>
      </c>
    </row>
    <row r="13" spans="2:25" ht="12.75">
      <c r="B13" s="194" t="s">
        <v>151</v>
      </c>
      <c r="C13" s="220">
        <v>1</v>
      </c>
      <c r="D13" s="92">
        <v>0.022727272727272728</v>
      </c>
      <c r="E13" s="20">
        <v>1</v>
      </c>
      <c r="F13" s="92">
        <v>0.022727272727272728</v>
      </c>
      <c r="G13" s="20">
        <v>2</v>
      </c>
      <c r="H13" s="92">
        <v>0.045454545454545456</v>
      </c>
      <c r="I13" s="20">
        <v>5</v>
      </c>
      <c r="J13" s="92">
        <v>0.11363636363636363</v>
      </c>
      <c r="K13" s="20">
        <v>8</v>
      </c>
      <c r="L13" s="92">
        <v>0.18181818181818182</v>
      </c>
      <c r="M13" s="20">
        <v>11</v>
      </c>
      <c r="N13" s="92">
        <v>0.25</v>
      </c>
      <c r="O13" s="20">
        <v>9</v>
      </c>
      <c r="P13" s="92">
        <v>0.20454545454545456</v>
      </c>
      <c r="Q13" s="20">
        <v>4</v>
      </c>
      <c r="R13" s="92">
        <v>0.09090909090909091</v>
      </c>
      <c r="S13" s="20">
        <v>0</v>
      </c>
      <c r="T13" s="92">
        <v>0</v>
      </c>
      <c r="U13" s="20">
        <v>0</v>
      </c>
      <c r="V13" s="92">
        <v>0</v>
      </c>
      <c r="W13" s="20">
        <v>3</v>
      </c>
      <c r="X13" s="92">
        <v>0.06818181818181818</v>
      </c>
      <c r="Y13" s="39">
        <v>44</v>
      </c>
    </row>
    <row r="14" spans="2:25" ht="12.75">
      <c r="B14" s="195" t="s">
        <v>273</v>
      </c>
      <c r="C14" s="220">
        <v>0</v>
      </c>
      <c r="D14" s="92">
        <v>0</v>
      </c>
      <c r="E14" s="20">
        <v>2</v>
      </c>
      <c r="F14" s="92">
        <v>0.07142857142857142</v>
      </c>
      <c r="G14" s="20">
        <v>3</v>
      </c>
      <c r="H14" s="92">
        <v>0.10714285714285714</v>
      </c>
      <c r="I14" s="20">
        <v>2</v>
      </c>
      <c r="J14" s="92">
        <v>0.07142857142857142</v>
      </c>
      <c r="K14" s="20">
        <v>7</v>
      </c>
      <c r="L14" s="92">
        <v>0.25</v>
      </c>
      <c r="M14" s="20">
        <v>4</v>
      </c>
      <c r="N14" s="92">
        <v>0.14285714285714285</v>
      </c>
      <c r="O14" s="20">
        <v>2</v>
      </c>
      <c r="P14" s="92">
        <v>0.07142857142857142</v>
      </c>
      <c r="Q14" s="20">
        <v>0</v>
      </c>
      <c r="R14" s="92">
        <v>0</v>
      </c>
      <c r="S14" s="20">
        <v>0</v>
      </c>
      <c r="T14" s="92">
        <v>0</v>
      </c>
      <c r="U14" s="20">
        <v>0</v>
      </c>
      <c r="V14" s="92">
        <v>0</v>
      </c>
      <c r="W14" s="20">
        <v>8</v>
      </c>
      <c r="X14" s="92">
        <v>0.2857142857142857</v>
      </c>
      <c r="Y14" s="39">
        <v>28</v>
      </c>
    </row>
    <row r="15" spans="2:25" ht="13.5" thickBot="1">
      <c r="B15" s="195" t="s">
        <v>152</v>
      </c>
      <c r="C15" s="258">
        <v>0</v>
      </c>
      <c r="D15" s="196">
        <v>0</v>
      </c>
      <c r="E15" s="154">
        <v>0</v>
      </c>
      <c r="F15" s="196">
        <v>0</v>
      </c>
      <c r="G15" s="154">
        <v>5</v>
      </c>
      <c r="H15" s="196">
        <v>0.08064516129032258</v>
      </c>
      <c r="I15" s="154">
        <v>11</v>
      </c>
      <c r="J15" s="196">
        <v>0.1774193548387097</v>
      </c>
      <c r="K15" s="154">
        <v>13</v>
      </c>
      <c r="L15" s="196">
        <v>0.20967741935483872</v>
      </c>
      <c r="M15" s="154">
        <v>7</v>
      </c>
      <c r="N15" s="196">
        <v>0.11290322580645161</v>
      </c>
      <c r="O15" s="154">
        <v>13</v>
      </c>
      <c r="P15" s="196">
        <v>0.20967741935483872</v>
      </c>
      <c r="Q15" s="154">
        <v>6</v>
      </c>
      <c r="R15" s="196">
        <v>0.0967741935483871</v>
      </c>
      <c r="S15" s="154">
        <v>0</v>
      </c>
      <c r="T15" s="196">
        <v>0</v>
      </c>
      <c r="U15" s="154">
        <v>0</v>
      </c>
      <c r="V15" s="196">
        <v>0</v>
      </c>
      <c r="W15" s="154">
        <v>7</v>
      </c>
      <c r="X15" s="196">
        <v>0.11290322580645161</v>
      </c>
      <c r="Y15" s="156">
        <v>62</v>
      </c>
    </row>
    <row r="16" spans="2:25" ht="13.5" thickBot="1">
      <c r="B16" s="70" t="s">
        <v>191</v>
      </c>
      <c r="C16" s="532">
        <v>1139</v>
      </c>
      <c r="D16" s="198">
        <v>0.39922888187872413</v>
      </c>
      <c r="E16" s="147">
        <v>506</v>
      </c>
      <c r="F16" s="198">
        <v>0.1773571678934455</v>
      </c>
      <c r="G16" s="147">
        <v>277</v>
      </c>
      <c r="H16" s="198">
        <v>0.09709078163336839</v>
      </c>
      <c r="I16" s="147">
        <v>211</v>
      </c>
      <c r="J16" s="198">
        <v>0.07395723799509288</v>
      </c>
      <c r="K16" s="147">
        <v>209</v>
      </c>
      <c r="L16" s="198">
        <v>0.07325622152120574</v>
      </c>
      <c r="M16" s="147">
        <v>213</v>
      </c>
      <c r="N16" s="198">
        <v>0.07465825446898001</v>
      </c>
      <c r="O16" s="147">
        <v>133</v>
      </c>
      <c r="P16" s="198">
        <v>0.046617595513494564</v>
      </c>
      <c r="Q16" s="147">
        <v>76</v>
      </c>
      <c r="R16" s="198">
        <v>0.02663862600771118</v>
      </c>
      <c r="S16" s="147">
        <v>18</v>
      </c>
      <c r="T16" s="198">
        <v>0.006309148264984227</v>
      </c>
      <c r="U16" s="147">
        <v>1</v>
      </c>
      <c r="V16" s="198">
        <v>0.0003505082369435682</v>
      </c>
      <c r="W16" s="147">
        <v>70</v>
      </c>
      <c r="X16" s="198">
        <v>0.02453557658604977</v>
      </c>
      <c r="Y16" s="200">
        <v>2853</v>
      </c>
    </row>
    <row r="20" spans="2:8" ht="12.75">
      <c r="B20" s="11" t="s">
        <v>6</v>
      </c>
      <c r="H20" s="28"/>
    </row>
    <row r="21" spans="2:11" ht="12.75">
      <c r="B21" s="732" t="s">
        <v>141</v>
      </c>
      <c r="C21" s="732"/>
      <c r="D21" s="732"/>
      <c r="E21" s="732"/>
      <c r="F21" s="732"/>
      <c r="G21" s="732"/>
      <c r="H21" s="732"/>
      <c r="I21" s="732"/>
      <c r="J21" s="55"/>
      <c r="K21" s="55"/>
    </row>
    <row r="22" spans="2:11" ht="12.75">
      <c r="B22" s="732"/>
      <c r="C22" s="732"/>
      <c r="D22" s="732"/>
      <c r="E22" s="732"/>
      <c r="F22" s="732"/>
      <c r="G22" s="732"/>
      <c r="H22" s="732"/>
      <c r="I22" s="732"/>
      <c r="J22" s="55"/>
      <c r="K22" s="55"/>
    </row>
    <row r="23" spans="2:11" ht="12.75">
      <c r="B23" s="732"/>
      <c r="C23" s="732"/>
      <c r="D23" s="732"/>
      <c r="E23" s="732"/>
      <c r="F23" s="732"/>
      <c r="G23" s="732"/>
      <c r="H23" s="732"/>
      <c r="I23" s="732"/>
      <c r="J23" s="55"/>
      <c r="K23" s="55"/>
    </row>
    <row r="24" ht="12.75">
      <c r="M24" s="233"/>
    </row>
    <row r="25" ht="12.75">
      <c r="B25" t="s">
        <v>242</v>
      </c>
    </row>
    <row r="28" ht="15.75">
      <c r="B28" s="14" t="s">
        <v>1</v>
      </c>
    </row>
  </sheetData>
  <sheetProtection/>
  <mergeCells count="14">
    <mergeCell ref="W5:X5"/>
    <mergeCell ref="Y5:Y6"/>
    <mergeCell ref="B5:B6"/>
    <mergeCell ref="C5:D5"/>
    <mergeCell ref="E5:F5"/>
    <mergeCell ref="G5:H5"/>
    <mergeCell ref="I5:J5"/>
    <mergeCell ref="K5:L5"/>
    <mergeCell ref="B21:I23"/>
    <mergeCell ref="M5:N5"/>
    <mergeCell ref="O5:P5"/>
    <mergeCell ref="Q5:R5"/>
    <mergeCell ref="S5:T5"/>
    <mergeCell ref="U5:V5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B2:R2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5.421875" style="0" customWidth="1"/>
    <col min="2" max="2" width="22.28125" style="0" customWidth="1"/>
    <col min="9" max="9" width="20.140625" style="0" customWidth="1"/>
  </cols>
  <sheetData>
    <row r="2" spans="2:9" ht="18.75">
      <c r="B2" s="18" t="s">
        <v>277</v>
      </c>
      <c r="C2" s="18"/>
      <c r="D2" s="18"/>
      <c r="E2" s="18"/>
      <c r="F2" s="18"/>
      <c r="G2" s="18"/>
      <c r="H2" s="18"/>
      <c r="I2" s="18"/>
    </row>
    <row r="3" spans="2:9" s="57" customFormat="1" ht="19.5" thickBot="1">
      <c r="B3" s="79"/>
      <c r="C3" s="79"/>
      <c r="D3" s="79"/>
      <c r="E3" s="79"/>
      <c r="F3" s="79"/>
      <c r="G3" s="79"/>
      <c r="H3" s="79"/>
      <c r="I3" s="79"/>
    </row>
    <row r="4" spans="2:9" ht="15">
      <c r="B4" s="792" t="s">
        <v>36</v>
      </c>
      <c r="C4" s="794" t="s">
        <v>45</v>
      </c>
      <c r="D4" s="795"/>
      <c r="E4" s="795" t="s">
        <v>46</v>
      </c>
      <c r="F4" s="795"/>
      <c r="G4" s="796" t="s">
        <v>11</v>
      </c>
      <c r="H4" s="797"/>
      <c r="I4" s="798" t="s">
        <v>5</v>
      </c>
    </row>
    <row r="5" spans="2:9" ht="15.75" thickBot="1">
      <c r="B5" s="793"/>
      <c r="C5" s="361" t="s">
        <v>126</v>
      </c>
      <c r="D5" s="362" t="s">
        <v>4</v>
      </c>
      <c r="E5" s="362" t="s">
        <v>126</v>
      </c>
      <c r="F5" s="362" t="s">
        <v>4</v>
      </c>
      <c r="G5" s="362" t="s">
        <v>126</v>
      </c>
      <c r="H5" s="363" t="s">
        <v>4</v>
      </c>
      <c r="I5" s="799"/>
    </row>
    <row r="6" spans="2:9" ht="12.75">
      <c r="B6" s="190" t="s">
        <v>267</v>
      </c>
      <c r="C6" s="277">
        <v>21</v>
      </c>
      <c r="D6" s="278">
        <f aca="true" t="shared" si="0" ref="D6:D11">C6/$I6</f>
        <v>0.4375</v>
      </c>
      <c r="E6" s="279">
        <v>27</v>
      </c>
      <c r="F6" s="278">
        <f aca="true" t="shared" si="1" ref="F6:F11">E6/$I6</f>
        <v>0.5625</v>
      </c>
      <c r="G6" s="279">
        <v>0</v>
      </c>
      <c r="H6" s="280">
        <f aca="true" t="shared" si="2" ref="H6:H11">G6/$I6</f>
        <v>0</v>
      </c>
      <c r="I6" s="281">
        <f aca="true" t="shared" si="3" ref="I6:I11">C6+E6+G6</f>
        <v>48</v>
      </c>
    </row>
    <row r="7" spans="2:9" ht="12.75">
      <c r="B7" s="190" t="s">
        <v>259</v>
      </c>
      <c r="C7" s="277">
        <v>6</v>
      </c>
      <c r="D7" s="278">
        <f t="shared" si="0"/>
        <v>0.23076923076923078</v>
      </c>
      <c r="E7" s="279">
        <v>18</v>
      </c>
      <c r="F7" s="278">
        <f t="shared" si="1"/>
        <v>0.6923076923076923</v>
      </c>
      <c r="G7" s="279">
        <v>2</v>
      </c>
      <c r="H7" s="280">
        <f t="shared" si="2"/>
        <v>0.07692307692307693</v>
      </c>
      <c r="I7" s="281">
        <f t="shared" si="3"/>
        <v>26</v>
      </c>
    </row>
    <row r="8" spans="2:9" ht="12.75">
      <c r="B8" s="190" t="s">
        <v>274</v>
      </c>
      <c r="C8" s="277">
        <v>5</v>
      </c>
      <c r="D8" s="278">
        <f t="shared" si="0"/>
        <v>0.4166666666666667</v>
      </c>
      <c r="E8" s="279">
        <v>7</v>
      </c>
      <c r="F8" s="278">
        <f t="shared" si="1"/>
        <v>0.5833333333333334</v>
      </c>
      <c r="G8" s="279"/>
      <c r="H8" s="280">
        <f t="shared" si="2"/>
        <v>0</v>
      </c>
      <c r="I8" s="281">
        <f t="shared" si="3"/>
        <v>12</v>
      </c>
    </row>
    <row r="9" spans="2:9" ht="12.75">
      <c r="B9" s="194" t="s">
        <v>275</v>
      </c>
      <c r="C9" s="282">
        <v>2</v>
      </c>
      <c r="D9" s="278">
        <f t="shared" si="0"/>
        <v>0.2</v>
      </c>
      <c r="E9" s="99">
        <v>8</v>
      </c>
      <c r="F9" s="278">
        <f t="shared" si="1"/>
        <v>0.8</v>
      </c>
      <c r="G9" s="99">
        <v>0</v>
      </c>
      <c r="H9" s="280">
        <f t="shared" si="2"/>
        <v>0</v>
      </c>
      <c r="I9" s="283">
        <f t="shared" si="3"/>
        <v>10</v>
      </c>
    </row>
    <row r="10" spans="2:9" ht="13.5" thickBot="1">
      <c r="B10" s="336" t="s">
        <v>276</v>
      </c>
      <c r="C10" s="337">
        <v>3</v>
      </c>
      <c r="D10" s="338">
        <f t="shared" si="0"/>
        <v>0.3</v>
      </c>
      <c r="E10" s="339">
        <v>6</v>
      </c>
      <c r="F10" s="338">
        <f t="shared" si="1"/>
        <v>0.6</v>
      </c>
      <c r="G10" s="339">
        <v>1</v>
      </c>
      <c r="H10" s="340">
        <f t="shared" si="2"/>
        <v>0.1</v>
      </c>
      <c r="I10" s="341">
        <f t="shared" si="3"/>
        <v>10</v>
      </c>
    </row>
    <row r="11" spans="2:9" ht="13.5" thickBot="1">
      <c r="B11" s="342" t="s">
        <v>140</v>
      </c>
      <c r="C11" s="343">
        <f>SUM(C6:C10)</f>
        <v>37</v>
      </c>
      <c r="D11" s="344">
        <f t="shared" si="0"/>
        <v>0.3490566037735849</v>
      </c>
      <c r="E11" s="345">
        <f>SUM(E6:E10)</f>
        <v>66</v>
      </c>
      <c r="F11" s="344">
        <f t="shared" si="1"/>
        <v>0.6226415094339622</v>
      </c>
      <c r="G11" s="346">
        <f>SUM(G6:G10)</f>
        <v>3</v>
      </c>
      <c r="H11" s="347">
        <f t="shared" si="2"/>
        <v>0.02830188679245283</v>
      </c>
      <c r="I11" s="348">
        <f t="shared" si="3"/>
        <v>106</v>
      </c>
    </row>
    <row r="12" spans="2:9" ht="12.75">
      <c r="B12" s="533"/>
      <c r="C12" s="534"/>
      <c r="D12" s="125"/>
      <c r="E12" s="534"/>
      <c r="F12" s="125"/>
      <c r="G12" s="535"/>
      <c r="H12" s="125"/>
      <c r="I12" s="534"/>
    </row>
    <row r="13" ht="12.75">
      <c r="B13" t="s">
        <v>243</v>
      </c>
    </row>
    <row r="16" ht="12.75">
      <c r="B16" s="11" t="s">
        <v>6</v>
      </c>
    </row>
    <row r="17" spans="2:18" ht="12.75" customHeight="1">
      <c r="B17" s="833" t="s">
        <v>309</v>
      </c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</row>
    <row r="21" ht="12.75" customHeight="1">
      <c r="B21" s="14" t="s">
        <v>1</v>
      </c>
    </row>
  </sheetData>
  <sheetProtection/>
  <mergeCells count="6">
    <mergeCell ref="B17:R17"/>
    <mergeCell ref="B4:B5"/>
    <mergeCell ref="C4:D4"/>
    <mergeCell ref="E4:F4"/>
    <mergeCell ref="G4:H4"/>
    <mergeCell ref="I4:I5"/>
  </mergeCells>
  <hyperlinks>
    <hyperlink ref="B21" location="Contents!A1" display="Contents"/>
  </hyperlink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B2:R21"/>
  <sheetViews>
    <sheetView zoomScalePageLayoutView="0" workbookViewId="0" topLeftCell="A1">
      <selection activeCell="B17" sqref="B17:R17"/>
    </sheetView>
  </sheetViews>
  <sheetFormatPr defaultColWidth="9.140625" defaultRowHeight="12.75"/>
  <cols>
    <col min="1" max="1" width="5.421875" style="0" customWidth="1"/>
    <col min="2" max="2" width="22.28125" style="0" customWidth="1"/>
    <col min="10" max="10" width="15.00390625" style="0" customWidth="1"/>
    <col min="11" max="11" width="14.421875" style="0" customWidth="1"/>
  </cols>
  <sheetData>
    <row r="2" spans="2:10" ht="18.75">
      <c r="B2" s="18" t="s">
        <v>282</v>
      </c>
      <c r="C2" s="18"/>
      <c r="D2" s="18"/>
      <c r="E2" s="18"/>
      <c r="F2" s="18"/>
      <c r="G2" s="18"/>
      <c r="H2" s="18"/>
      <c r="I2" s="18"/>
      <c r="J2" s="17"/>
    </row>
    <row r="3" spans="2:9" s="57" customFormat="1" ht="36" customHeight="1" thickBot="1">
      <c r="B3" s="79"/>
      <c r="C3" s="79"/>
      <c r="D3" s="79"/>
      <c r="E3" s="79"/>
      <c r="F3" s="79"/>
      <c r="G3" s="79"/>
      <c r="H3" s="79"/>
      <c r="I3" s="79"/>
    </row>
    <row r="4" spans="2:10" ht="15">
      <c r="B4" s="792" t="s">
        <v>36</v>
      </c>
      <c r="C4" s="800" t="s">
        <v>8</v>
      </c>
      <c r="D4" s="796"/>
      <c r="E4" s="796" t="s">
        <v>9</v>
      </c>
      <c r="F4" s="796"/>
      <c r="G4" s="801" t="s">
        <v>43</v>
      </c>
      <c r="H4" s="796" t="s">
        <v>20</v>
      </c>
      <c r="I4" s="797"/>
      <c r="J4" s="798" t="s">
        <v>5</v>
      </c>
    </row>
    <row r="5" spans="2:10" ht="15.75" thickBot="1">
      <c r="B5" s="793"/>
      <c r="C5" s="361" t="s">
        <v>126</v>
      </c>
      <c r="D5" s="362" t="s">
        <v>4</v>
      </c>
      <c r="E5" s="362" t="s">
        <v>126</v>
      </c>
      <c r="F5" s="362" t="s">
        <v>4</v>
      </c>
      <c r="G5" s="802"/>
      <c r="H5" s="362" t="s">
        <v>126</v>
      </c>
      <c r="I5" s="363" t="s">
        <v>4</v>
      </c>
      <c r="J5" s="799"/>
    </row>
    <row r="6" spans="2:10" ht="12.75">
      <c r="B6" s="235" t="s">
        <v>267</v>
      </c>
      <c r="C6" s="287">
        <v>6</v>
      </c>
      <c r="D6" s="247">
        <f aca="true" t="shared" si="0" ref="D6:D11">C6/$J6</f>
        <v>0.125</v>
      </c>
      <c r="E6" s="279">
        <v>42</v>
      </c>
      <c r="F6" s="278">
        <f aca="true" t="shared" si="1" ref="F6:F11">E6/$J6</f>
        <v>0.875</v>
      </c>
      <c r="G6" s="289">
        <f aca="true" t="shared" si="2" ref="G6:G11">C6+E6</f>
        <v>48</v>
      </c>
      <c r="H6" s="288">
        <v>0</v>
      </c>
      <c r="I6" s="290">
        <f aca="true" t="shared" si="3" ref="I6:I11">H6/$J6</f>
        <v>0</v>
      </c>
      <c r="J6" s="291">
        <f aca="true" t="shared" si="4" ref="J6:J11">C6+E6+H6</f>
        <v>48</v>
      </c>
    </row>
    <row r="7" spans="2:10" ht="12.75">
      <c r="B7" s="235" t="s">
        <v>259</v>
      </c>
      <c r="C7" s="287">
        <v>2</v>
      </c>
      <c r="D7" s="247">
        <f t="shared" si="0"/>
        <v>0.07692307692307693</v>
      </c>
      <c r="E7" s="279">
        <v>22</v>
      </c>
      <c r="F7" s="278">
        <f t="shared" si="1"/>
        <v>0.8461538461538461</v>
      </c>
      <c r="G7" s="289">
        <f t="shared" si="2"/>
        <v>24</v>
      </c>
      <c r="H7" s="288">
        <v>2</v>
      </c>
      <c r="I7" s="290">
        <f t="shared" si="3"/>
        <v>0.07692307692307693</v>
      </c>
      <c r="J7" s="291">
        <f t="shared" si="4"/>
        <v>26</v>
      </c>
    </row>
    <row r="8" spans="2:10" ht="12.75">
      <c r="B8" s="235" t="s">
        <v>274</v>
      </c>
      <c r="C8" s="287">
        <v>2</v>
      </c>
      <c r="D8" s="247">
        <f t="shared" si="0"/>
        <v>0.16666666666666666</v>
      </c>
      <c r="E8" s="279">
        <v>10</v>
      </c>
      <c r="F8" s="278">
        <f t="shared" si="1"/>
        <v>0.8333333333333334</v>
      </c>
      <c r="G8" s="289">
        <f t="shared" si="2"/>
        <v>12</v>
      </c>
      <c r="H8" s="288">
        <v>0</v>
      </c>
      <c r="I8" s="290">
        <f t="shared" si="3"/>
        <v>0</v>
      </c>
      <c r="J8" s="291">
        <f t="shared" si="4"/>
        <v>12</v>
      </c>
    </row>
    <row r="9" spans="2:10" ht="12.75">
      <c r="B9" s="194" t="s">
        <v>275</v>
      </c>
      <c r="C9" s="292">
        <v>3</v>
      </c>
      <c r="D9" s="247">
        <f t="shared" si="0"/>
        <v>0.3</v>
      </c>
      <c r="E9" s="99">
        <v>4</v>
      </c>
      <c r="F9" s="278">
        <f t="shared" si="1"/>
        <v>0.4</v>
      </c>
      <c r="G9" s="101">
        <f t="shared" si="2"/>
        <v>7</v>
      </c>
      <c r="H9" s="100">
        <v>3</v>
      </c>
      <c r="I9" s="290">
        <f t="shared" si="3"/>
        <v>0.3</v>
      </c>
      <c r="J9" s="294">
        <f t="shared" si="4"/>
        <v>10</v>
      </c>
    </row>
    <row r="10" spans="2:10" ht="13.5" thickBot="1">
      <c r="B10" s="349" t="s">
        <v>276</v>
      </c>
      <c r="C10" s="350">
        <v>2</v>
      </c>
      <c r="D10" s="351">
        <f t="shared" si="0"/>
        <v>0.2</v>
      </c>
      <c r="E10" s="339">
        <v>6</v>
      </c>
      <c r="F10" s="338">
        <f t="shared" si="1"/>
        <v>0.6</v>
      </c>
      <c r="G10" s="353">
        <f t="shared" si="2"/>
        <v>8</v>
      </c>
      <c r="H10" s="352">
        <v>2</v>
      </c>
      <c r="I10" s="359">
        <f t="shared" si="3"/>
        <v>0.2</v>
      </c>
      <c r="J10" s="354">
        <f t="shared" si="4"/>
        <v>10</v>
      </c>
    </row>
    <row r="11" spans="2:10" ht="13.5" thickBot="1">
      <c r="B11" s="342" t="s">
        <v>140</v>
      </c>
      <c r="C11" s="355">
        <f>SUM(C6:C10)</f>
        <v>15</v>
      </c>
      <c r="D11" s="148">
        <f t="shared" si="0"/>
        <v>0.14150943396226415</v>
      </c>
      <c r="E11" s="345">
        <f>SUM(E6:E10)</f>
        <v>84</v>
      </c>
      <c r="F11" s="344">
        <f t="shared" si="1"/>
        <v>0.7924528301886793</v>
      </c>
      <c r="G11" s="356">
        <f t="shared" si="2"/>
        <v>99</v>
      </c>
      <c r="H11" s="356">
        <f>SUM(H6:H10)</f>
        <v>7</v>
      </c>
      <c r="I11" s="358">
        <f t="shared" si="3"/>
        <v>0.0660377358490566</v>
      </c>
      <c r="J11" s="357">
        <f t="shared" si="4"/>
        <v>106</v>
      </c>
    </row>
    <row r="15" ht="12.75">
      <c r="B15" t="s">
        <v>243</v>
      </c>
    </row>
    <row r="16" ht="12.75">
      <c r="B16" s="11" t="s">
        <v>6</v>
      </c>
    </row>
    <row r="17" spans="2:18" ht="12.75" customHeight="1">
      <c r="B17" s="833" t="s">
        <v>309</v>
      </c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</row>
    <row r="21" ht="12.75" customHeight="1">
      <c r="B21" s="14" t="s">
        <v>1</v>
      </c>
    </row>
  </sheetData>
  <sheetProtection/>
  <mergeCells count="7">
    <mergeCell ref="B17:R17"/>
    <mergeCell ref="B4:B5"/>
    <mergeCell ref="C4:D4"/>
    <mergeCell ref="E4:F4"/>
    <mergeCell ref="H4:I4"/>
    <mergeCell ref="J4:J5"/>
    <mergeCell ref="G4:G5"/>
  </mergeCells>
  <hyperlinks>
    <hyperlink ref="B21" location="Contents!A1" display="Contents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B2:R20"/>
  <sheetViews>
    <sheetView zoomScalePageLayoutView="0" workbookViewId="0" topLeftCell="A1">
      <selection activeCell="B16" sqref="B16:R16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3" width="14.421875" style="0" customWidth="1"/>
    <col min="4" max="4" width="17.421875" style="0" customWidth="1"/>
    <col min="5" max="5" width="11.57421875" style="0" customWidth="1"/>
    <col min="6" max="6" width="12.421875" style="0" customWidth="1"/>
    <col min="7" max="7" width="14.7109375" style="0" customWidth="1"/>
    <col min="9" max="9" width="13.140625" style="0" bestFit="1" customWidth="1"/>
  </cols>
  <sheetData>
    <row r="2" spans="2:9" ht="18.75">
      <c r="B2" s="18" t="s">
        <v>281</v>
      </c>
      <c r="C2" s="18"/>
      <c r="D2" s="18"/>
      <c r="E2" s="18"/>
      <c r="F2" s="18"/>
      <c r="G2" s="18"/>
      <c r="H2" s="18"/>
      <c r="I2" s="18"/>
    </row>
    <row r="3" ht="13.5" thickBot="1"/>
    <row r="4" spans="2:9" ht="15">
      <c r="B4" s="803" t="s">
        <v>36</v>
      </c>
      <c r="C4" s="795" t="s">
        <v>13</v>
      </c>
      <c r="D4" s="795"/>
      <c r="E4" s="795" t="s">
        <v>35</v>
      </c>
      <c r="F4" s="795"/>
      <c r="G4" s="795" t="s">
        <v>96</v>
      </c>
      <c r="H4" s="795"/>
      <c r="I4" s="798" t="s">
        <v>5</v>
      </c>
    </row>
    <row r="5" spans="2:9" ht="15.75" thickBot="1">
      <c r="B5" s="804"/>
      <c r="C5" s="364" t="s">
        <v>126</v>
      </c>
      <c r="D5" s="362" t="s">
        <v>4</v>
      </c>
      <c r="E5" s="364" t="s">
        <v>126</v>
      </c>
      <c r="F5" s="362" t="s">
        <v>4</v>
      </c>
      <c r="G5" s="364" t="s">
        <v>126</v>
      </c>
      <c r="H5" s="362" t="s">
        <v>4</v>
      </c>
      <c r="I5" s="799"/>
    </row>
    <row r="6" spans="2:9" ht="12.75">
      <c r="B6" s="235" t="s">
        <v>267</v>
      </c>
      <c r="C6" s="300">
        <v>21</v>
      </c>
      <c r="D6" s="301">
        <f aca="true" t="shared" si="0" ref="D6:D11">C6/I6</f>
        <v>0.4375</v>
      </c>
      <c r="E6" s="302">
        <v>27</v>
      </c>
      <c r="F6" s="301">
        <f aca="true" t="shared" si="1" ref="F6:F11">E6/I6</f>
        <v>0.5625</v>
      </c>
      <c r="G6" s="302">
        <v>0</v>
      </c>
      <c r="H6" s="303">
        <f aca="true" t="shared" si="2" ref="H6:H11">G6/I6</f>
        <v>0</v>
      </c>
      <c r="I6" s="304">
        <f aca="true" t="shared" si="3" ref="I6:I11">C6+E6+G6</f>
        <v>48</v>
      </c>
    </row>
    <row r="7" spans="2:9" ht="12.75">
      <c r="B7" s="235" t="s">
        <v>259</v>
      </c>
      <c r="C7" s="300">
        <v>6</v>
      </c>
      <c r="D7" s="301">
        <f t="shared" si="0"/>
        <v>0.23076923076923078</v>
      </c>
      <c r="E7" s="302">
        <v>18</v>
      </c>
      <c r="F7" s="301">
        <f t="shared" si="1"/>
        <v>0.6923076923076923</v>
      </c>
      <c r="G7" s="302">
        <v>2</v>
      </c>
      <c r="H7" s="303">
        <f t="shared" si="2"/>
        <v>0.07692307692307693</v>
      </c>
      <c r="I7" s="304">
        <f t="shared" si="3"/>
        <v>26</v>
      </c>
    </row>
    <row r="8" spans="2:9" ht="12.75">
      <c r="B8" s="235" t="s">
        <v>274</v>
      </c>
      <c r="C8" s="300">
        <v>5</v>
      </c>
      <c r="D8" s="301">
        <f t="shared" si="0"/>
        <v>0.4166666666666667</v>
      </c>
      <c r="E8" s="302">
        <v>7</v>
      </c>
      <c r="F8" s="301">
        <f t="shared" si="1"/>
        <v>0.5833333333333334</v>
      </c>
      <c r="G8" s="302">
        <v>0</v>
      </c>
      <c r="H8" s="303">
        <f t="shared" si="2"/>
        <v>0</v>
      </c>
      <c r="I8" s="304">
        <f t="shared" si="3"/>
        <v>12</v>
      </c>
    </row>
    <row r="9" spans="2:9" ht="12.75">
      <c r="B9" s="5" t="s">
        <v>275</v>
      </c>
      <c r="C9" s="305">
        <v>2</v>
      </c>
      <c r="D9" s="8">
        <f t="shared" si="0"/>
        <v>0.2</v>
      </c>
      <c r="E9" s="102">
        <v>8</v>
      </c>
      <c r="F9" s="8">
        <f t="shared" si="1"/>
        <v>0.8</v>
      </c>
      <c r="G9" s="102">
        <v>0</v>
      </c>
      <c r="H9" s="306">
        <f t="shared" si="2"/>
        <v>0</v>
      </c>
      <c r="I9" s="307">
        <f t="shared" si="3"/>
        <v>10</v>
      </c>
    </row>
    <row r="10" spans="2:9" ht="13.5" thickBot="1">
      <c r="B10" s="295" t="s">
        <v>276</v>
      </c>
      <c r="C10" s="308">
        <v>3</v>
      </c>
      <c r="D10" s="129">
        <f t="shared" si="0"/>
        <v>0.3</v>
      </c>
      <c r="E10" s="309">
        <v>6</v>
      </c>
      <c r="F10" s="129">
        <f t="shared" si="1"/>
        <v>0.6</v>
      </c>
      <c r="G10" s="309">
        <v>1</v>
      </c>
      <c r="H10" s="310">
        <f t="shared" si="2"/>
        <v>0.1</v>
      </c>
      <c r="I10" s="311">
        <f t="shared" si="3"/>
        <v>10</v>
      </c>
    </row>
    <row r="11" spans="2:9" ht="13.5" thickBot="1">
      <c r="B11" s="285" t="s">
        <v>140</v>
      </c>
      <c r="C11" s="312">
        <f>SUM(C6:C10)</f>
        <v>37</v>
      </c>
      <c r="D11" s="313">
        <f t="shared" si="0"/>
        <v>0.3490566037735849</v>
      </c>
      <c r="E11" s="286">
        <f>SUM(E6:E10)</f>
        <v>66</v>
      </c>
      <c r="F11" s="313">
        <f t="shared" si="1"/>
        <v>0.6226415094339622</v>
      </c>
      <c r="G11" s="286">
        <f>SUM(G6:G10)</f>
        <v>3</v>
      </c>
      <c r="H11" s="314">
        <f t="shared" si="2"/>
        <v>0.02830188679245283</v>
      </c>
      <c r="I11" s="315">
        <f t="shared" si="3"/>
        <v>106</v>
      </c>
    </row>
    <row r="14" ht="12.75">
      <c r="B14" t="s">
        <v>243</v>
      </c>
    </row>
    <row r="15" ht="12.75">
      <c r="B15" s="11" t="s">
        <v>6</v>
      </c>
    </row>
    <row r="16" spans="2:18" ht="12.75" customHeight="1">
      <c r="B16" s="833" t="s">
        <v>309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</row>
    <row r="20" ht="12.75" customHeight="1">
      <c r="B20" s="14" t="s">
        <v>1</v>
      </c>
    </row>
  </sheetData>
  <sheetProtection/>
  <mergeCells count="6">
    <mergeCell ref="C4:D4"/>
    <mergeCell ref="E4:F4"/>
    <mergeCell ref="G4:H4"/>
    <mergeCell ref="B4:B5"/>
    <mergeCell ref="I4:I5"/>
    <mergeCell ref="B16:R16"/>
  </mergeCells>
  <hyperlinks>
    <hyperlink ref="B20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B2:Y22"/>
  <sheetViews>
    <sheetView zoomScalePageLayoutView="0" workbookViewId="0" topLeftCell="A1">
      <selection activeCell="B18" sqref="B18:R18"/>
    </sheetView>
  </sheetViews>
  <sheetFormatPr defaultColWidth="9.140625" defaultRowHeight="12.75"/>
  <cols>
    <col min="1" max="1" width="4.7109375" style="0" customWidth="1"/>
    <col min="2" max="2" width="27.7109375" style="0" customWidth="1"/>
    <col min="3" max="18" width="8.7109375" style="0" customWidth="1"/>
    <col min="19" max="19" width="4.7109375" style="0" bestFit="1" customWidth="1"/>
    <col min="20" max="20" width="5.28125" style="0" bestFit="1" customWidth="1"/>
    <col min="21" max="21" width="7.8515625" style="0" customWidth="1"/>
    <col min="22" max="22" width="7.57421875" style="0" customWidth="1"/>
    <col min="23" max="23" width="4.7109375" style="0" bestFit="1" customWidth="1"/>
    <col min="24" max="24" width="6.28125" style="0" bestFit="1" customWidth="1"/>
    <col min="25" max="25" width="8.00390625" style="0" bestFit="1" customWidth="1"/>
  </cols>
  <sheetData>
    <row r="2" spans="2:25" ht="18.75">
      <c r="B2" s="805" t="s">
        <v>280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ht="13.5" thickBot="1"/>
    <row r="4" spans="2:17" ht="53.25" customHeight="1">
      <c r="B4" s="806" t="s">
        <v>36</v>
      </c>
      <c r="C4" s="808" t="s">
        <v>138</v>
      </c>
      <c r="D4" s="808"/>
      <c r="E4" s="808" t="s">
        <v>62</v>
      </c>
      <c r="F4" s="808"/>
      <c r="G4" s="808" t="s">
        <v>63</v>
      </c>
      <c r="H4" s="808"/>
      <c r="I4" s="809" t="s">
        <v>139</v>
      </c>
      <c r="J4" s="809"/>
      <c r="K4" s="808" t="s">
        <v>66</v>
      </c>
      <c r="L4" s="808"/>
      <c r="M4" s="808" t="s">
        <v>127</v>
      </c>
      <c r="N4" s="808"/>
      <c r="O4" s="808" t="s">
        <v>67</v>
      </c>
      <c r="P4" s="810"/>
      <c r="Q4" s="806" t="s">
        <v>5</v>
      </c>
    </row>
    <row r="5" spans="2:17" ht="16.5" thickBot="1">
      <c r="B5" s="807"/>
      <c r="C5" s="365" t="s">
        <v>126</v>
      </c>
      <c r="D5" s="365" t="s">
        <v>4</v>
      </c>
      <c r="E5" s="365" t="s">
        <v>126</v>
      </c>
      <c r="F5" s="365" t="s">
        <v>4</v>
      </c>
      <c r="G5" s="365" t="s">
        <v>126</v>
      </c>
      <c r="H5" s="365" t="s">
        <v>4</v>
      </c>
      <c r="I5" s="365" t="s">
        <v>126</v>
      </c>
      <c r="J5" s="365" t="s">
        <v>4</v>
      </c>
      <c r="K5" s="365" t="s">
        <v>126</v>
      </c>
      <c r="L5" s="365" t="s">
        <v>4</v>
      </c>
      <c r="M5" s="365" t="s">
        <v>126</v>
      </c>
      <c r="N5" s="365" t="s">
        <v>4</v>
      </c>
      <c r="O5" s="365" t="s">
        <v>126</v>
      </c>
      <c r="P5" s="366" t="s">
        <v>4</v>
      </c>
      <c r="Q5" s="807"/>
    </row>
    <row r="6" spans="2:17" ht="12.75">
      <c r="B6" s="207" t="s">
        <v>267</v>
      </c>
      <c r="C6" s="191">
        <v>0</v>
      </c>
      <c r="D6" s="92">
        <f aca="true" t="shared" si="0" ref="D6:D11">C6/$Q6</f>
        <v>0</v>
      </c>
      <c r="E6" s="191">
        <v>3</v>
      </c>
      <c r="F6" s="92">
        <f aca="true" t="shared" si="1" ref="F6:F11">E6/$Q6</f>
        <v>0.0625</v>
      </c>
      <c r="G6" s="191">
        <v>1</v>
      </c>
      <c r="H6" s="92">
        <f aca="true" t="shared" si="2" ref="H6:H11">G6/$Q6</f>
        <v>0.020833333333333332</v>
      </c>
      <c r="I6" s="191">
        <v>43</v>
      </c>
      <c r="J6" s="92">
        <f aca="true" t="shared" si="3" ref="J6:J11">I6/$Q6</f>
        <v>0.8958333333333334</v>
      </c>
      <c r="K6" s="191">
        <v>0</v>
      </c>
      <c r="L6" s="92">
        <f aca="true" t="shared" si="4" ref="L6:L11">K6/$Q6</f>
        <v>0</v>
      </c>
      <c r="M6" s="191">
        <v>1</v>
      </c>
      <c r="N6" s="92">
        <f aca="true" t="shared" si="5" ref="N6:N11">M6/$Q6</f>
        <v>0.020833333333333332</v>
      </c>
      <c r="O6" s="191">
        <v>0</v>
      </c>
      <c r="P6" s="316">
        <f aca="true" t="shared" si="6" ref="P6:P11">O6/$Q6</f>
        <v>0</v>
      </c>
      <c r="Q6" s="317">
        <f aca="true" t="shared" si="7" ref="Q6:Q11">C6+E6+G6+I6+K6+M6+O6</f>
        <v>48</v>
      </c>
    </row>
    <row r="7" spans="2:17" ht="12.75">
      <c r="B7" s="207" t="s">
        <v>259</v>
      </c>
      <c r="C7" s="191">
        <v>0</v>
      </c>
      <c r="D7" s="92">
        <f t="shared" si="0"/>
        <v>0</v>
      </c>
      <c r="E7" s="191">
        <v>0</v>
      </c>
      <c r="F7" s="92">
        <f t="shared" si="1"/>
        <v>0</v>
      </c>
      <c r="G7" s="191">
        <v>0</v>
      </c>
      <c r="H7" s="92">
        <f t="shared" si="2"/>
        <v>0</v>
      </c>
      <c r="I7" s="191">
        <v>23</v>
      </c>
      <c r="J7" s="92">
        <f t="shared" si="3"/>
        <v>0.8846153846153846</v>
      </c>
      <c r="K7" s="191">
        <v>1</v>
      </c>
      <c r="L7" s="92">
        <f t="shared" si="4"/>
        <v>0.038461538461538464</v>
      </c>
      <c r="M7" s="191">
        <v>1</v>
      </c>
      <c r="N7" s="92">
        <f t="shared" si="5"/>
        <v>0.038461538461538464</v>
      </c>
      <c r="O7" s="191">
        <v>1</v>
      </c>
      <c r="P7" s="316">
        <f t="shared" si="6"/>
        <v>0.038461538461538464</v>
      </c>
      <c r="Q7" s="317">
        <f t="shared" si="7"/>
        <v>26</v>
      </c>
    </row>
    <row r="8" spans="2:17" ht="12.75">
      <c r="B8" s="207" t="s">
        <v>274</v>
      </c>
      <c r="C8" s="191">
        <v>0</v>
      </c>
      <c r="D8" s="92">
        <f t="shared" si="0"/>
        <v>0</v>
      </c>
      <c r="E8" s="191">
        <v>0</v>
      </c>
      <c r="F8" s="92">
        <f t="shared" si="1"/>
        <v>0</v>
      </c>
      <c r="G8" s="191">
        <v>0</v>
      </c>
      <c r="H8" s="92">
        <f t="shared" si="2"/>
        <v>0</v>
      </c>
      <c r="I8" s="191">
        <v>12</v>
      </c>
      <c r="J8" s="92">
        <f t="shared" si="3"/>
        <v>1</v>
      </c>
      <c r="K8" s="191">
        <v>0</v>
      </c>
      <c r="L8" s="92">
        <f t="shared" si="4"/>
        <v>0</v>
      </c>
      <c r="M8" s="191">
        <v>0</v>
      </c>
      <c r="N8" s="92">
        <f t="shared" si="5"/>
        <v>0</v>
      </c>
      <c r="O8" s="191">
        <v>0</v>
      </c>
      <c r="P8" s="316">
        <f t="shared" si="6"/>
        <v>0</v>
      </c>
      <c r="Q8" s="317">
        <f t="shared" si="7"/>
        <v>12</v>
      </c>
    </row>
    <row r="9" spans="2:17" ht="12.75">
      <c r="B9" s="5" t="s">
        <v>275</v>
      </c>
      <c r="C9" s="20">
        <v>0</v>
      </c>
      <c r="D9" s="96">
        <f t="shared" si="0"/>
        <v>0</v>
      </c>
      <c r="E9" s="20">
        <v>0</v>
      </c>
      <c r="F9" s="96">
        <f t="shared" si="1"/>
        <v>0</v>
      </c>
      <c r="G9" s="20">
        <v>1</v>
      </c>
      <c r="H9" s="96">
        <f t="shared" si="2"/>
        <v>0.1</v>
      </c>
      <c r="I9" s="20">
        <v>8</v>
      </c>
      <c r="J9" s="96">
        <f t="shared" si="3"/>
        <v>0.8</v>
      </c>
      <c r="K9" s="20">
        <v>0</v>
      </c>
      <c r="L9" s="96">
        <f t="shared" si="4"/>
        <v>0</v>
      </c>
      <c r="M9" s="20">
        <v>1</v>
      </c>
      <c r="N9" s="96">
        <f t="shared" si="5"/>
        <v>0.1</v>
      </c>
      <c r="O9" s="20">
        <v>0</v>
      </c>
      <c r="P9" s="318">
        <f t="shared" si="6"/>
        <v>0</v>
      </c>
      <c r="Q9" s="319">
        <f t="shared" si="7"/>
        <v>10</v>
      </c>
    </row>
    <row r="10" spans="2:17" ht="13.5" thickBot="1">
      <c r="B10" s="284" t="s">
        <v>276</v>
      </c>
      <c r="C10" s="110">
        <v>0</v>
      </c>
      <c r="D10" s="169">
        <f t="shared" si="0"/>
        <v>0</v>
      </c>
      <c r="E10" s="110">
        <v>1</v>
      </c>
      <c r="F10" s="169">
        <f t="shared" si="1"/>
        <v>0.1</v>
      </c>
      <c r="G10" s="110">
        <v>0</v>
      </c>
      <c r="H10" s="169">
        <f t="shared" si="2"/>
        <v>0</v>
      </c>
      <c r="I10" s="110">
        <v>8</v>
      </c>
      <c r="J10" s="169">
        <f t="shared" si="3"/>
        <v>0.8</v>
      </c>
      <c r="K10" s="110">
        <v>0</v>
      </c>
      <c r="L10" s="169">
        <f t="shared" si="4"/>
        <v>0</v>
      </c>
      <c r="M10" s="110">
        <v>0</v>
      </c>
      <c r="N10" s="169">
        <f t="shared" si="5"/>
        <v>0</v>
      </c>
      <c r="O10" s="110">
        <v>1</v>
      </c>
      <c r="P10" s="320">
        <f t="shared" si="6"/>
        <v>0.1</v>
      </c>
      <c r="Q10" s="321">
        <f t="shared" si="7"/>
        <v>10</v>
      </c>
    </row>
    <row r="11" spans="2:17" ht="13.5" thickBot="1">
      <c r="B11" s="285" t="s">
        <v>140</v>
      </c>
      <c r="C11" s="256">
        <f>SUM(C6:C10)</f>
        <v>0</v>
      </c>
      <c r="D11" s="254">
        <f t="shared" si="0"/>
        <v>0</v>
      </c>
      <c r="E11" s="299">
        <f>SUM(E6:E10)</f>
        <v>4</v>
      </c>
      <c r="F11" s="254">
        <f t="shared" si="1"/>
        <v>0.03773584905660377</v>
      </c>
      <c r="G11" s="299">
        <f>SUM(G6:G10)</f>
        <v>2</v>
      </c>
      <c r="H11" s="254">
        <f t="shared" si="2"/>
        <v>0.018867924528301886</v>
      </c>
      <c r="I11" s="299">
        <f>SUM(I6:I10)</f>
        <v>94</v>
      </c>
      <c r="J11" s="254">
        <f t="shared" si="3"/>
        <v>0.8867924528301887</v>
      </c>
      <c r="K11" s="299">
        <f>SUM(K6:K10)</f>
        <v>1</v>
      </c>
      <c r="L11" s="254">
        <f t="shared" si="4"/>
        <v>0.009433962264150943</v>
      </c>
      <c r="M11" s="299">
        <f>SUM(M6:M10)</f>
        <v>3</v>
      </c>
      <c r="N11" s="254">
        <f t="shared" si="5"/>
        <v>0.02830188679245283</v>
      </c>
      <c r="O11" s="299">
        <f>SUM(O6:O10)</f>
        <v>2</v>
      </c>
      <c r="P11" s="322">
        <f t="shared" si="6"/>
        <v>0.018867924528301886</v>
      </c>
      <c r="Q11" s="323">
        <f t="shared" si="7"/>
        <v>106</v>
      </c>
    </row>
    <row r="16" ht="12.75">
      <c r="B16" t="s">
        <v>243</v>
      </c>
    </row>
    <row r="17" ht="12.75">
      <c r="B17" s="11" t="s">
        <v>6</v>
      </c>
    </row>
    <row r="18" spans="2:18" ht="12.75" customHeight="1">
      <c r="B18" s="833" t="s">
        <v>309</v>
      </c>
      <c r="C18" s="791"/>
      <c r="D18" s="791"/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</row>
    <row r="22" ht="12.75" customHeight="1">
      <c r="B22" s="14" t="s">
        <v>1</v>
      </c>
    </row>
  </sheetData>
  <sheetProtection/>
  <mergeCells count="11">
    <mergeCell ref="Q4:Q5"/>
    <mergeCell ref="B2:M2"/>
    <mergeCell ref="B4:B5"/>
    <mergeCell ref="C4:D4"/>
    <mergeCell ref="E4:F4"/>
    <mergeCell ref="G4:H4"/>
    <mergeCell ref="B18:R18"/>
    <mergeCell ref="I4:J4"/>
    <mergeCell ref="K4:L4"/>
    <mergeCell ref="M4:N4"/>
    <mergeCell ref="O4:P4"/>
  </mergeCells>
  <hyperlinks>
    <hyperlink ref="B22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B2:AF23"/>
  <sheetViews>
    <sheetView zoomScalePageLayoutView="0" workbookViewId="0" topLeftCell="A4">
      <selection activeCell="B36" sqref="B36"/>
    </sheetView>
  </sheetViews>
  <sheetFormatPr defaultColWidth="9.140625" defaultRowHeight="12.75"/>
  <cols>
    <col min="1" max="1" width="4.7109375" style="0" customWidth="1"/>
    <col min="2" max="2" width="25.28125" style="0" customWidth="1"/>
    <col min="3" max="24" width="9.57421875" style="0" customWidth="1"/>
    <col min="25" max="25" width="4.7109375" style="0" bestFit="1" customWidth="1"/>
    <col min="26" max="26" width="7.28125" style="0" bestFit="1" customWidth="1"/>
    <col min="27" max="27" width="4.7109375" style="0" bestFit="1" customWidth="1"/>
    <col min="28" max="28" width="6.28125" style="0" bestFit="1" customWidth="1"/>
    <col min="29" max="29" width="4.7109375" style="0" bestFit="1" customWidth="1"/>
    <col min="30" max="30" width="7.28125" style="0" bestFit="1" customWidth="1"/>
    <col min="31" max="31" width="8.00390625" style="0" bestFit="1" customWidth="1"/>
  </cols>
  <sheetData>
    <row r="2" spans="2:32" ht="18.75">
      <c r="B2" s="805" t="s">
        <v>279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4" ht="13.5" thickBot="1"/>
    <row r="5" spans="2:23" ht="15.75">
      <c r="B5" s="815" t="s">
        <v>36</v>
      </c>
      <c r="C5" s="811" t="s">
        <v>71</v>
      </c>
      <c r="D5" s="811"/>
      <c r="E5" s="811" t="s">
        <v>72</v>
      </c>
      <c r="F5" s="811"/>
      <c r="G5" s="811" t="s">
        <v>73</v>
      </c>
      <c r="H5" s="811"/>
      <c r="I5" s="811" t="s">
        <v>74</v>
      </c>
      <c r="J5" s="811"/>
      <c r="K5" s="811" t="s">
        <v>75</v>
      </c>
      <c r="L5" s="811"/>
      <c r="M5" s="811" t="s">
        <v>77</v>
      </c>
      <c r="N5" s="811"/>
      <c r="O5" s="811" t="s">
        <v>66</v>
      </c>
      <c r="P5" s="811"/>
      <c r="Q5" s="811" t="s">
        <v>78</v>
      </c>
      <c r="R5" s="811"/>
      <c r="S5" s="811" t="s">
        <v>127</v>
      </c>
      <c r="T5" s="811"/>
      <c r="U5" s="811" t="s">
        <v>67</v>
      </c>
      <c r="V5" s="812"/>
      <c r="W5" s="813" t="s">
        <v>5</v>
      </c>
    </row>
    <row r="6" spans="2:23" ht="16.5" thickBot="1">
      <c r="B6" s="816"/>
      <c r="C6" s="365" t="s">
        <v>126</v>
      </c>
      <c r="D6" s="365" t="s">
        <v>4</v>
      </c>
      <c r="E6" s="365" t="s">
        <v>126</v>
      </c>
      <c r="F6" s="365" t="s">
        <v>4</v>
      </c>
      <c r="G6" s="365" t="s">
        <v>126</v>
      </c>
      <c r="H6" s="365" t="s">
        <v>4</v>
      </c>
      <c r="I6" s="365" t="s">
        <v>126</v>
      </c>
      <c r="J6" s="365" t="s">
        <v>4</v>
      </c>
      <c r="K6" s="365" t="s">
        <v>126</v>
      </c>
      <c r="L6" s="365" t="s">
        <v>4</v>
      </c>
      <c r="M6" s="365" t="s">
        <v>126</v>
      </c>
      <c r="N6" s="365" t="s">
        <v>4</v>
      </c>
      <c r="O6" s="365" t="s">
        <v>126</v>
      </c>
      <c r="P6" s="365" t="s">
        <v>4</v>
      </c>
      <c r="Q6" s="365" t="s">
        <v>126</v>
      </c>
      <c r="R6" s="365" t="s">
        <v>4</v>
      </c>
      <c r="S6" s="365" t="s">
        <v>126</v>
      </c>
      <c r="T6" s="365" t="s">
        <v>4</v>
      </c>
      <c r="U6" s="365" t="s">
        <v>126</v>
      </c>
      <c r="V6" s="367" t="s">
        <v>4</v>
      </c>
      <c r="W6" s="814"/>
    </row>
    <row r="7" spans="2:23" ht="12.75">
      <c r="B7" s="324" t="s">
        <v>267</v>
      </c>
      <c r="C7" s="510">
        <v>1</v>
      </c>
      <c r="D7" s="511">
        <f aca="true" t="shared" si="0" ref="D7:D12">C7/$W7</f>
        <v>0.020833333333333332</v>
      </c>
      <c r="E7" s="510">
        <v>6</v>
      </c>
      <c r="F7" s="511">
        <f aca="true" t="shared" si="1" ref="F7:F12">E7/$W7</f>
        <v>0.125</v>
      </c>
      <c r="G7" s="510">
        <v>0</v>
      </c>
      <c r="H7" s="511">
        <f aca="true" t="shared" si="2" ref="H7:H12">G7/$W7</f>
        <v>0</v>
      </c>
      <c r="I7" s="510">
        <v>0</v>
      </c>
      <c r="J7" s="511">
        <f aca="true" t="shared" si="3" ref="J7:J12">I7/$W7</f>
        <v>0</v>
      </c>
      <c r="K7" s="510">
        <v>0</v>
      </c>
      <c r="L7" s="511">
        <f aca="true" t="shared" si="4" ref="L7:L12">K7/$W7</f>
        <v>0</v>
      </c>
      <c r="M7" s="510">
        <v>0</v>
      </c>
      <c r="N7" s="511">
        <f aca="true" t="shared" si="5" ref="N7:N12">M7/$W7</f>
        <v>0</v>
      </c>
      <c r="O7" s="510">
        <v>1</v>
      </c>
      <c r="P7" s="511">
        <f aca="true" t="shared" si="6" ref="P7:P12">O7/$W7</f>
        <v>0.020833333333333332</v>
      </c>
      <c r="Q7" s="510">
        <v>12</v>
      </c>
      <c r="R7" s="511">
        <f aca="true" t="shared" si="7" ref="R7:R12">Q7/$W7</f>
        <v>0.25</v>
      </c>
      <c r="S7" s="510">
        <v>3</v>
      </c>
      <c r="T7" s="511">
        <f aca="true" t="shared" si="8" ref="T7:T12">S7/$W7</f>
        <v>0.0625</v>
      </c>
      <c r="U7" s="536">
        <v>25</v>
      </c>
      <c r="V7" s="537">
        <f aca="true" t="shared" si="9" ref="V7:V12">U7/$W7</f>
        <v>0.5208333333333334</v>
      </c>
      <c r="W7" s="325">
        <f aca="true" t="shared" si="10" ref="W7:W12">C7+E7+G7+I7+K7+M7+O7+Q7+S7+U7</f>
        <v>48</v>
      </c>
    </row>
    <row r="8" spans="2:23" ht="12.75">
      <c r="B8" s="324" t="s">
        <v>259</v>
      </c>
      <c r="C8" s="20">
        <v>0</v>
      </c>
      <c r="D8" s="96">
        <f t="shared" si="0"/>
        <v>0</v>
      </c>
      <c r="E8" s="20">
        <v>7</v>
      </c>
      <c r="F8" s="96">
        <f t="shared" si="1"/>
        <v>0.2692307692307692</v>
      </c>
      <c r="G8" s="20">
        <v>0</v>
      </c>
      <c r="H8" s="96">
        <f t="shared" si="2"/>
        <v>0</v>
      </c>
      <c r="I8" s="20">
        <v>0</v>
      </c>
      <c r="J8" s="96">
        <f t="shared" si="3"/>
        <v>0</v>
      </c>
      <c r="K8" s="20">
        <v>1</v>
      </c>
      <c r="L8" s="96">
        <f t="shared" si="4"/>
        <v>0.038461538461538464</v>
      </c>
      <c r="M8" s="20">
        <v>0</v>
      </c>
      <c r="N8" s="96">
        <f t="shared" si="5"/>
        <v>0</v>
      </c>
      <c r="O8" s="20">
        <v>1</v>
      </c>
      <c r="P8" s="96">
        <f t="shared" si="6"/>
        <v>0.038461538461538464</v>
      </c>
      <c r="Q8" s="20">
        <v>6</v>
      </c>
      <c r="R8" s="96">
        <f t="shared" si="7"/>
        <v>0.23076923076923078</v>
      </c>
      <c r="S8" s="20">
        <v>1</v>
      </c>
      <c r="T8" s="96">
        <f t="shared" si="8"/>
        <v>0.038461538461538464</v>
      </c>
      <c r="U8" s="100">
        <v>10</v>
      </c>
      <c r="V8" s="293">
        <f t="shared" si="9"/>
        <v>0.38461538461538464</v>
      </c>
      <c r="W8" s="325">
        <f t="shared" si="10"/>
        <v>26</v>
      </c>
    </row>
    <row r="9" spans="2:23" ht="12.75">
      <c r="B9" s="324" t="s">
        <v>274</v>
      </c>
      <c r="C9" s="20">
        <v>0</v>
      </c>
      <c r="D9" s="96">
        <f t="shared" si="0"/>
        <v>0</v>
      </c>
      <c r="E9" s="20">
        <v>5</v>
      </c>
      <c r="F9" s="96">
        <f t="shared" si="1"/>
        <v>0.4166666666666667</v>
      </c>
      <c r="G9" s="20">
        <v>0</v>
      </c>
      <c r="H9" s="96">
        <f t="shared" si="2"/>
        <v>0</v>
      </c>
      <c r="I9" s="20">
        <v>0</v>
      </c>
      <c r="J9" s="96">
        <f t="shared" si="3"/>
        <v>0</v>
      </c>
      <c r="K9" s="20">
        <v>1</v>
      </c>
      <c r="L9" s="96">
        <f t="shared" si="4"/>
        <v>0.08333333333333333</v>
      </c>
      <c r="M9" s="20">
        <v>0</v>
      </c>
      <c r="N9" s="96">
        <f t="shared" si="5"/>
        <v>0</v>
      </c>
      <c r="O9" s="20">
        <v>0</v>
      </c>
      <c r="P9" s="96">
        <f t="shared" si="6"/>
        <v>0</v>
      </c>
      <c r="Q9" s="20">
        <v>1</v>
      </c>
      <c r="R9" s="96">
        <f t="shared" si="7"/>
        <v>0.08333333333333333</v>
      </c>
      <c r="S9" s="20">
        <v>0</v>
      </c>
      <c r="T9" s="96">
        <f t="shared" si="8"/>
        <v>0</v>
      </c>
      <c r="U9" s="100">
        <v>5</v>
      </c>
      <c r="V9" s="293">
        <f t="shared" si="9"/>
        <v>0.4166666666666667</v>
      </c>
      <c r="W9" s="325">
        <f t="shared" si="10"/>
        <v>12</v>
      </c>
    </row>
    <row r="10" spans="2:23" ht="12.75">
      <c r="B10" s="326" t="s">
        <v>275</v>
      </c>
      <c r="C10" s="20">
        <v>0</v>
      </c>
      <c r="D10" s="96">
        <f t="shared" si="0"/>
        <v>0</v>
      </c>
      <c r="E10" s="20">
        <v>4</v>
      </c>
      <c r="F10" s="96">
        <f t="shared" si="1"/>
        <v>0.4</v>
      </c>
      <c r="G10" s="20">
        <v>1</v>
      </c>
      <c r="H10" s="96">
        <f t="shared" si="2"/>
        <v>0.1</v>
      </c>
      <c r="I10" s="20">
        <v>0</v>
      </c>
      <c r="J10" s="96">
        <f t="shared" si="3"/>
        <v>0</v>
      </c>
      <c r="K10" s="20">
        <v>0</v>
      </c>
      <c r="L10" s="96">
        <f t="shared" si="4"/>
        <v>0</v>
      </c>
      <c r="M10" s="20">
        <v>1</v>
      </c>
      <c r="N10" s="96">
        <f t="shared" si="5"/>
        <v>0.1</v>
      </c>
      <c r="O10" s="20">
        <v>0</v>
      </c>
      <c r="P10" s="96">
        <f t="shared" si="6"/>
        <v>0</v>
      </c>
      <c r="Q10" s="20">
        <v>3</v>
      </c>
      <c r="R10" s="96">
        <f t="shared" si="7"/>
        <v>0.3</v>
      </c>
      <c r="S10" s="20">
        <v>1</v>
      </c>
      <c r="T10" s="96">
        <f t="shared" si="8"/>
        <v>0.1</v>
      </c>
      <c r="U10" s="100">
        <v>0</v>
      </c>
      <c r="V10" s="293">
        <f t="shared" si="9"/>
        <v>0</v>
      </c>
      <c r="W10" s="327">
        <f t="shared" si="10"/>
        <v>10</v>
      </c>
    </row>
    <row r="11" spans="2:23" ht="13.5" thickBot="1">
      <c r="B11" s="328" t="s">
        <v>276</v>
      </c>
      <c r="C11" s="110">
        <v>0</v>
      </c>
      <c r="D11" s="169">
        <f t="shared" si="0"/>
        <v>0</v>
      </c>
      <c r="E11" s="110">
        <v>2</v>
      </c>
      <c r="F11" s="169">
        <f t="shared" si="1"/>
        <v>0.2</v>
      </c>
      <c r="G11" s="110">
        <v>0</v>
      </c>
      <c r="H11" s="169">
        <f t="shared" si="2"/>
        <v>0</v>
      </c>
      <c r="I11" s="110">
        <v>0</v>
      </c>
      <c r="J11" s="169">
        <f t="shared" si="3"/>
        <v>0</v>
      </c>
      <c r="K11" s="110">
        <v>1</v>
      </c>
      <c r="L11" s="169">
        <f t="shared" si="4"/>
        <v>0.1</v>
      </c>
      <c r="M11" s="110">
        <v>0</v>
      </c>
      <c r="N11" s="169">
        <f t="shared" si="5"/>
        <v>0</v>
      </c>
      <c r="O11" s="110">
        <v>0</v>
      </c>
      <c r="P11" s="169">
        <f t="shared" si="6"/>
        <v>0</v>
      </c>
      <c r="Q11" s="110">
        <v>2</v>
      </c>
      <c r="R11" s="169">
        <f t="shared" si="7"/>
        <v>0.2</v>
      </c>
      <c r="S11" s="110">
        <v>0</v>
      </c>
      <c r="T11" s="169">
        <f t="shared" si="8"/>
        <v>0</v>
      </c>
      <c r="U11" s="296">
        <v>5</v>
      </c>
      <c r="V11" s="298">
        <f t="shared" si="9"/>
        <v>0.5</v>
      </c>
      <c r="W11" s="329">
        <f t="shared" si="10"/>
        <v>10</v>
      </c>
    </row>
    <row r="12" spans="2:23" ht="13.5" thickBot="1">
      <c r="B12" s="330" t="s">
        <v>140</v>
      </c>
      <c r="C12" s="256">
        <f>SUM(C7:C11)</f>
        <v>1</v>
      </c>
      <c r="D12" s="254">
        <f t="shared" si="0"/>
        <v>0.009433962264150943</v>
      </c>
      <c r="E12" s="299">
        <f>SUM(E7:E11)</f>
        <v>24</v>
      </c>
      <c r="F12" s="254">
        <f t="shared" si="1"/>
        <v>0.22641509433962265</v>
      </c>
      <c r="G12" s="299">
        <f>SUM(G7:G11)</f>
        <v>1</v>
      </c>
      <c r="H12" s="254">
        <f t="shared" si="2"/>
        <v>0.009433962264150943</v>
      </c>
      <c r="I12" s="299">
        <f>SUM(I7:I11)</f>
        <v>0</v>
      </c>
      <c r="J12" s="254">
        <f t="shared" si="3"/>
        <v>0</v>
      </c>
      <c r="K12" s="299">
        <f>SUM(K7:K11)</f>
        <v>3</v>
      </c>
      <c r="L12" s="254">
        <f t="shared" si="4"/>
        <v>0.02830188679245283</v>
      </c>
      <c r="M12" s="299">
        <f>SUM(M7:M11)</f>
        <v>1</v>
      </c>
      <c r="N12" s="254">
        <f t="shared" si="5"/>
        <v>0.009433962264150943</v>
      </c>
      <c r="O12" s="299">
        <f>SUM(O7:O11)</f>
        <v>2</v>
      </c>
      <c r="P12" s="254">
        <f t="shared" si="6"/>
        <v>0.018867924528301886</v>
      </c>
      <c r="Q12" s="299">
        <f>SUM(Q7:Q11)</f>
        <v>24</v>
      </c>
      <c r="R12" s="254">
        <f t="shared" si="7"/>
        <v>0.22641509433962265</v>
      </c>
      <c r="S12" s="299">
        <f>SUM(S7:S11)</f>
        <v>5</v>
      </c>
      <c r="T12" s="254">
        <f t="shared" si="8"/>
        <v>0.04716981132075472</v>
      </c>
      <c r="U12" s="299">
        <f>SUM(U7:U11)</f>
        <v>45</v>
      </c>
      <c r="V12" s="322">
        <f t="shared" si="9"/>
        <v>0.42452830188679247</v>
      </c>
      <c r="W12" s="331">
        <f t="shared" si="10"/>
        <v>106</v>
      </c>
    </row>
    <row r="16" ht="12.75">
      <c r="B16" t="s">
        <v>243</v>
      </c>
    </row>
    <row r="18" ht="12.75">
      <c r="B18" s="11" t="s">
        <v>6</v>
      </c>
    </row>
    <row r="19" spans="2:18" ht="12.75" customHeight="1">
      <c r="B19" s="833" t="s">
        <v>309</v>
      </c>
      <c r="C19" s="791"/>
      <c r="D19" s="791"/>
      <c r="E19" s="791"/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</row>
    <row r="23" ht="12.75" customHeight="1">
      <c r="B23" s="14" t="s">
        <v>1</v>
      </c>
    </row>
  </sheetData>
  <sheetProtection/>
  <mergeCells count="14">
    <mergeCell ref="B19:R19"/>
    <mergeCell ref="B5:B6"/>
    <mergeCell ref="C5:D5"/>
    <mergeCell ref="E5:F5"/>
    <mergeCell ref="G5:H5"/>
    <mergeCell ref="I5:J5"/>
    <mergeCell ref="K5:L5"/>
    <mergeCell ref="M5:N5"/>
    <mergeCell ref="B2:N2"/>
    <mergeCell ref="O5:P5"/>
    <mergeCell ref="Q5:R5"/>
    <mergeCell ref="S5:T5"/>
    <mergeCell ref="U5:V5"/>
    <mergeCell ref="W5:W6"/>
  </mergeCells>
  <hyperlinks>
    <hyperlink ref="B23" location="Contents!A1" display="Contents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AC24"/>
  <sheetViews>
    <sheetView zoomScalePageLayoutView="0" workbookViewId="0" topLeftCell="A1">
      <selection activeCell="B20" sqref="B20:R20"/>
    </sheetView>
  </sheetViews>
  <sheetFormatPr defaultColWidth="9.140625" defaultRowHeight="12.75"/>
  <cols>
    <col min="1" max="1" width="4.7109375" style="0" customWidth="1"/>
    <col min="2" max="2" width="14.28125" style="0" customWidth="1"/>
    <col min="3" max="27" width="7.28125" style="0" customWidth="1"/>
    <col min="29" max="29" width="8.00390625" style="0" bestFit="1" customWidth="1"/>
  </cols>
  <sheetData>
    <row r="2" spans="2:29" ht="18.75">
      <c r="B2" s="805" t="s">
        <v>278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4" ht="13.5" thickBot="1"/>
    <row r="5" spans="2:27" ht="15.75">
      <c r="B5" s="823" t="s">
        <v>36</v>
      </c>
      <c r="C5" s="817" t="s">
        <v>134</v>
      </c>
      <c r="D5" s="817"/>
      <c r="E5" s="817" t="s">
        <v>92</v>
      </c>
      <c r="F5" s="817"/>
      <c r="G5" s="817" t="s">
        <v>51</v>
      </c>
      <c r="H5" s="817"/>
      <c r="I5" s="817" t="s">
        <v>52</v>
      </c>
      <c r="J5" s="817"/>
      <c r="K5" s="817" t="s">
        <v>53</v>
      </c>
      <c r="L5" s="817"/>
      <c r="M5" s="817" t="s">
        <v>54</v>
      </c>
      <c r="N5" s="817"/>
      <c r="O5" s="817" t="s">
        <v>55</v>
      </c>
      <c r="P5" s="817"/>
      <c r="Q5" s="817" t="s">
        <v>56</v>
      </c>
      <c r="R5" s="817"/>
      <c r="S5" s="817" t="s">
        <v>57</v>
      </c>
      <c r="T5" s="817"/>
      <c r="U5" s="821" t="s">
        <v>79</v>
      </c>
      <c r="V5" s="822"/>
      <c r="W5" s="811" t="s">
        <v>96</v>
      </c>
      <c r="X5" s="811"/>
      <c r="Y5" s="811" t="s">
        <v>67</v>
      </c>
      <c r="Z5" s="818"/>
      <c r="AA5" s="819" t="s">
        <v>5</v>
      </c>
    </row>
    <row r="6" spans="2:27" ht="16.5" thickBot="1">
      <c r="B6" s="824"/>
      <c r="C6" s="365" t="s">
        <v>126</v>
      </c>
      <c r="D6" s="365" t="s">
        <v>4</v>
      </c>
      <c r="E6" s="365" t="s">
        <v>126</v>
      </c>
      <c r="F6" s="365" t="s">
        <v>4</v>
      </c>
      <c r="G6" s="365" t="s">
        <v>126</v>
      </c>
      <c r="H6" s="365" t="s">
        <v>4</v>
      </c>
      <c r="I6" s="365" t="s">
        <v>126</v>
      </c>
      <c r="J6" s="365" t="s">
        <v>4</v>
      </c>
      <c r="K6" s="365" t="s">
        <v>126</v>
      </c>
      <c r="L6" s="365" t="s">
        <v>4</v>
      </c>
      <c r="M6" s="365" t="s">
        <v>126</v>
      </c>
      <c r="N6" s="365" t="s">
        <v>4</v>
      </c>
      <c r="O6" s="365" t="s">
        <v>126</v>
      </c>
      <c r="P6" s="365" t="s">
        <v>4</v>
      </c>
      <c r="Q6" s="365" t="s">
        <v>126</v>
      </c>
      <c r="R6" s="365" t="s">
        <v>4</v>
      </c>
      <c r="S6" s="365" t="s">
        <v>126</v>
      </c>
      <c r="T6" s="365" t="s">
        <v>4</v>
      </c>
      <c r="U6" s="365" t="s">
        <v>126</v>
      </c>
      <c r="V6" s="365" t="s">
        <v>4</v>
      </c>
      <c r="W6" s="365" t="s">
        <v>126</v>
      </c>
      <c r="X6" s="365" t="s">
        <v>4</v>
      </c>
      <c r="Y6" s="365" t="s">
        <v>126</v>
      </c>
      <c r="Z6" s="366" t="s">
        <v>4</v>
      </c>
      <c r="AA6" s="820"/>
    </row>
    <row r="7" spans="2:27" ht="12.75">
      <c r="B7" s="207" t="s">
        <v>267</v>
      </c>
      <c r="C7" s="508">
        <v>35</v>
      </c>
      <c r="D7" s="511">
        <f aca="true" t="shared" si="0" ref="D7:D12">C7/$AA7</f>
        <v>0.7291666666666666</v>
      </c>
      <c r="E7" s="510">
        <v>6</v>
      </c>
      <c r="F7" s="511">
        <f aca="true" t="shared" si="1" ref="F7:F12">E7/$AA7</f>
        <v>0.125</v>
      </c>
      <c r="G7" s="510">
        <v>2</v>
      </c>
      <c r="H7" s="511">
        <f aca="true" t="shared" si="2" ref="H7:H12">G7/$AA7</f>
        <v>0.041666666666666664</v>
      </c>
      <c r="I7" s="510">
        <v>1</v>
      </c>
      <c r="J7" s="511">
        <f aca="true" t="shared" si="3" ref="J7:J12">I7/$AA7</f>
        <v>0.020833333333333332</v>
      </c>
      <c r="K7" s="510">
        <v>1</v>
      </c>
      <c r="L7" s="511">
        <f aca="true" t="shared" si="4" ref="L7:L12">K7/$AA7</f>
        <v>0.020833333333333332</v>
      </c>
      <c r="M7" s="510">
        <v>0</v>
      </c>
      <c r="N7" s="511">
        <f aca="true" t="shared" si="5" ref="N7:N12">M7/$AA7</f>
        <v>0</v>
      </c>
      <c r="O7" s="510">
        <v>1</v>
      </c>
      <c r="P7" s="511">
        <f aca="true" t="shared" si="6" ref="P7:P12">O7/$AA7</f>
        <v>0.020833333333333332</v>
      </c>
      <c r="Q7" s="538">
        <v>1</v>
      </c>
      <c r="R7" s="511">
        <f aca="true" t="shared" si="7" ref="R7:R12">Q7/$AA7</f>
        <v>0.020833333333333332</v>
      </c>
      <c r="S7" s="536">
        <v>1</v>
      </c>
      <c r="T7" s="511">
        <f aca="true" t="shared" si="8" ref="T7:T12">S7/$AA7</f>
        <v>0.020833333333333332</v>
      </c>
      <c r="U7" s="538">
        <v>0</v>
      </c>
      <c r="V7" s="511">
        <f aca="true" t="shared" si="9" ref="V7:V12">U7/$AA7</f>
        <v>0</v>
      </c>
      <c r="W7" s="539">
        <v>0</v>
      </c>
      <c r="X7" s="511">
        <f aca="true" t="shared" si="10" ref="X7:X12">W7/$AA7</f>
        <v>0</v>
      </c>
      <c r="Y7" s="539">
        <v>0</v>
      </c>
      <c r="Z7" s="511">
        <f aca="true" t="shared" si="11" ref="Z7:Z12">Y7/$AA7</f>
        <v>0</v>
      </c>
      <c r="AA7" s="332">
        <f aca="true" t="shared" si="12" ref="AA7:AA12">C7+E7+G7+I7+K7+M7+O7+Q7+S7+U7+W7+Y7</f>
        <v>48</v>
      </c>
    </row>
    <row r="8" spans="2:27" ht="12.75">
      <c r="B8" s="207" t="s">
        <v>259</v>
      </c>
      <c r="C8" s="38">
        <v>1</v>
      </c>
      <c r="D8" s="96">
        <f t="shared" si="0"/>
        <v>0.038461538461538464</v>
      </c>
      <c r="E8" s="20">
        <v>4</v>
      </c>
      <c r="F8" s="96">
        <f t="shared" si="1"/>
        <v>0.15384615384615385</v>
      </c>
      <c r="G8" s="20">
        <v>9</v>
      </c>
      <c r="H8" s="96">
        <f t="shared" si="2"/>
        <v>0.34615384615384615</v>
      </c>
      <c r="I8" s="20">
        <v>2</v>
      </c>
      <c r="J8" s="96">
        <f t="shared" si="3"/>
        <v>0.07692307692307693</v>
      </c>
      <c r="K8" s="20">
        <v>5</v>
      </c>
      <c r="L8" s="96">
        <f t="shared" si="4"/>
        <v>0.19230769230769232</v>
      </c>
      <c r="M8" s="20">
        <v>2</v>
      </c>
      <c r="N8" s="96">
        <f t="shared" si="5"/>
        <v>0.07692307692307693</v>
      </c>
      <c r="O8" s="20">
        <v>0</v>
      </c>
      <c r="P8" s="96">
        <f t="shared" si="6"/>
        <v>0</v>
      </c>
      <c r="Q8" s="31">
        <v>0</v>
      </c>
      <c r="R8" s="96">
        <f t="shared" si="7"/>
        <v>0</v>
      </c>
      <c r="S8" s="100">
        <v>0</v>
      </c>
      <c r="T8" s="96">
        <f t="shared" si="8"/>
        <v>0</v>
      </c>
      <c r="U8" s="31">
        <v>0</v>
      </c>
      <c r="V8" s="96">
        <f t="shared" si="9"/>
        <v>0</v>
      </c>
      <c r="W8" s="101">
        <v>2</v>
      </c>
      <c r="X8" s="96">
        <f t="shared" si="10"/>
        <v>0.07692307692307693</v>
      </c>
      <c r="Y8" s="101">
        <v>1</v>
      </c>
      <c r="Z8" s="96">
        <f t="shared" si="11"/>
        <v>0.038461538461538464</v>
      </c>
      <c r="AA8" s="332">
        <f t="shared" si="12"/>
        <v>26</v>
      </c>
    </row>
    <row r="9" spans="2:27" ht="12.75">
      <c r="B9" s="207" t="s">
        <v>274</v>
      </c>
      <c r="C9" s="38">
        <v>0</v>
      </c>
      <c r="D9" s="96">
        <f t="shared" si="0"/>
        <v>0</v>
      </c>
      <c r="E9" s="20">
        <v>1</v>
      </c>
      <c r="F9" s="96">
        <f t="shared" si="1"/>
        <v>0.08333333333333333</v>
      </c>
      <c r="G9" s="20">
        <v>3</v>
      </c>
      <c r="H9" s="96">
        <f t="shared" si="2"/>
        <v>0.25</v>
      </c>
      <c r="I9" s="20">
        <v>1</v>
      </c>
      <c r="J9" s="96">
        <f t="shared" si="3"/>
        <v>0.08333333333333333</v>
      </c>
      <c r="K9" s="20">
        <v>3</v>
      </c>
      <c r="L9" s="96">
        <f t="shared" si="4"/>
        <v>0.25</v>
      </c>
      <c r="M9" s="20">
        <v>3</v>
      </c>
      <c r="N9" s="96">
        <f t="shared" si="5"/>
        <v>0.25</v>
      </c>
      <c r="O9" s="20">
        <v>0</v>
      </c>
      <c r="P9" s="96">
        <f t="shared" si="6"/>
        <v>0</v>
      </c>
      <c r="Q9" s="31">
        <v>1</v>
      </c>
      <c r="R9" s="96">
        <f t="shared" si="7"/>
        <v>0.08333333333333333</v>
      </c>
      <c r="S9" s="100">
        <v>0</v>
      </c>
      <c r="T9" s="96">
        <f t="shared" si="8"/>
        <v>0</v>
      </c>
      <c r="U9" s="31">
        <v>0</v>
      </c>
      <c r="V9" s="96">
        <f t="shared" si="9"/>
        <v>0</v>
      </c>
      <c r="W9" s="101">
        <v>0</v>
      </c>
      <c r="X9" s="96">
        <f t="shared" si="10"/>
        <v>0</v>
      </c>
      <c r="Y9" s="101">
        <v>0</v>
      </c>
      <c r="Z9" s="96">
        <f t="shared" si="11"/>
        <v>0</v>
      </c>
      <c r="AA9" s="332">
        <f t="shared" si="12"/>
        <v>12</v>
      </c>
    </row>
    <row r="10" spans="2:27" ht="12.75">
      <c r="B10" s="5" t="s">
        <v>275</v>
      </c>
      <c r="C10" s="38">
        <v>0</v>
      </c>
      <c r="D10" s="96">
        <f t="shared" si="0"/>
        <v>0</v>
      </c>
      <c r="E10" s="20">
        <v>0</v>
      </c>
      <c r="F10" s="96">
        <f t="shared" si="1"/>
        <v>0</v>
      </c>
      <c r="G10" s="20">
        <v>6</v>
      </c>
      <c r="H10" s="96">
        <f t="shared" si="2"/>
        <v>0.6</v>
      </c>
      <c r="I10" s="20">
        <v>0</v>
      </c>
      <c r="J10" s="96">
        <f t="shared" si="3"/>
        <v>0</v>
      </c>
      <c r="K10" s="20">
        <v>0</v>
      </c>
      <c r="L10" s="96">
        <f t="shared" si="4"/>
        <v>0</v>
      </c>
      <c r="M10" s="20">
        <v>2</v>
      </c>
      <c r="N10" s="96">
        <f t="shared" si="5"/>
        <v>0.2</v>
      </c>
      <c r="O10" s="20">
        <v>1</v>
      </c>
      <c r="P10" s="96">
        <f t="shared" si="6"/>
        <v>0.1</v>
      </c>
      <c r="Q10" s="20">
        <v>0</v>
      </c>
      <c r="R10" s="96">
        <f t="shared" si="7"/>
        <v>0</v>
      </c>
      <c r="S10" s="100">
        <v>0</v>
      </c>
      <c r="T10" s="96">
        <f t="shared" si="8"/>
        <v>0</v>
      </c>
      <c r="U10" s="31">
        <v>0</v>
      </c>
      <c r="V10" s="96">
        <f t="shared" si="9"/>
        <v>0</v>
      </c>
      <c r="W10" s="101">
        <v>1</v>
      </c>
      <c r="X10" s="96">
        <f t="shared" si="10"/>
        <v>0.1</v>
      </c>
      <c r="Y10" s="101">
        <v>0</v>
      </c>
      <c r="Z10" s="96">
        <f t="shared" si="11"/>
        <v>0</v>
      </c>
      <c r="AA10" s="333">
        <f t="shared" si="12"/>
        <v>10</v>
      </c>
    </row>
    <row r="11" spans="2:27" ht="13.5" thickBot="1">
      <c r="B11" s="284" t="s">
        <v>276</v>
      </c>
      <c r="C11" s="109">
        <v>0</v>
      </c>
      <c r="D11" s="169">
        <f t="shared" si="0"/>
        <v>0</v>
      </c>
      <c r="E11" s="110">
        <v>0</v>
      </c>
      <c r="F11" s="169">
        <f t="shared" si="1"/>
        <v>0</v>
      </c>
      <c r="G11" s="110">
        <v>5</v>
      </c>
      <c r="H11" s="169">
        <f t="shared" si="2"/>
        <v>0.5</v>
      </c>
      <c r="I11" s="110">
        <v>0</v>
      </c>
      <c r="J11" s="169">
        <f t="shared" si="3"/>
        <v>0</v>
      </c>
      <c r="K11" s="110">
        <v>3</v>
      </c>
      <c r="L11" s="169">
        <f t="shared" si="4"/>
        <v>0.3</v>
      </c>
      <c r="M11" s="110">
        <v>0</v>
      </c>
      <c r="N11" s="169">
        <f t="shared" si="5"/>
        <v>0</v>
      </c>
      <c r="O11" s="110">
        <v>0</v>
      </c>
      <c r="P11" s="169">
        <f t="shared" si="6"/>
        <v>0</v>
      </c>
      <c r="Q11" s="110">
        <v>0</v>
      </c>
      <c r="R11" s="169">
        <f t="shared" si="7"/>
        <v>0</v>
      </c>
      <c r="S11" s="296">
        <v>1</v>
      </c>
      <c r="T11" s="169">
        <f t="shared" si="8"/>
        <v>0.1</v>
      </c>
      <c r="U11" s="135">
        <v>0</v>
      </c>
      <c r="V11" s="169">
        <f t="shared" si="9"/>
        <v>0</v>
      </c>
      <c r="W11" s="296">
        <v>0</v>
      </c>
      <c r="X11" s="169">
        <f t="shared" si="10"/>
        <v>0</v>
      </c>
      <c r="Y11" s="297">
        <v>1</v>
      </c>
      <c r="Z11" s="169">
        <f t="shared" si="11"/>
        <v>0.1</v>
      </c>
      <c r="AA11" s="334">
        <f t="shared" si="12"/>
        <v>10</v>
      </c>
    </row>
    <row r="12" spans="2:27" ht="13.5" thickBot="1">
      <c r="B12" s="285" t="s">
        <v>140</v>
      </c>
      <c r="C12" s="256">
        <f>SUM(C7:C11)</f>
        <v>36</v>
      </c>
      <c r="D12" s="254">
        <f t="shared" si="0"/>
        <v>0.33962264150943394</v>
      </c>
      <c r="E12" s="299">
        <f>SUM(E7:E11)</f>
        <v>11</v>
      </c>
      <c r="F12" s="254">
        <f t="shared" si="1"/>
        <v>0.10377358490566038</v>
      </c>
      <c r="G12" s="299">
        <f>SUM(G7:G11)</f>
        <v>25</v>
      </c>
      <c r="H12" s="254">
        <f t="shared" si="2"/>
        <v>0.2358490566037736</v>
      </c>
      <c r="I12" s="299">
        <f>SUM(I7:I11)</f>
        <v>4</v>
      </c>
      <c r="J12" s="254">
        <f t="shared" si="3"/>
        <v>0.03773584905660377</v>
      </c>
      <c r="K12" s="299">
        <f>SUM(K7:K11)</f>
        <v>12</v>
      </c>
      <c r="L12" s="254">
        <f t="shared" si="4"/>
        <v>0.11320754716981132</v>
      </c>
      <c r="M12" s="299">
        <f>SUM(M7:M11)</f>
        <v>7</v>
      </c>
      <c r="N12" s="254">
        <f t="shared" si="5"/>
        <v>0.0660377358490566</v>
      </c>
      <c r="O12" s="299">
        <f>SUM(O7:O11)</f>
        <v>2</v>
      </c>
      <c r="P12" s="254">
        <f t="shared" si="6"/>
        <v>0.018867924528301886</v>
      </c>
      <c r="Q12" s="299">
        <f>SUM(Q7:Q11)</f>
        <v>2</v>
      </c>
      <c r="R12" s="254">
        <f t="shared" si="7"/>
        <v>0.018867924528301886</v>
      </c>
      <c r="S12" s="299">
        <f>SUM(S7:S11)</f>
        <v>2</v>
      </c>
      <c r="T12" s="254">
        <f t="shared" si="8"/>
        <v>0.018867924528301886</v>
      </c>
      <c r="U12" s="254">
        <f>SUM(U7:U11)</f>
        <v>0</v>
      </c>
      <c r="V12" s="254">
        <f t="shared" si="9"/>
        <v>0</v>
      </c>
      <c r="W12" s="299">
        <f>SUM(W7:W11)</f>
        <v>3</v>
      </c>
      <c r="X12" s="254">
        <f t="shared" si="10"/>
        <v>0.02830188679245283</v>
      </c>
      <c r="Y12" s="299">
        <f>SUM(Y7:Y11)</f>
        <v>2</v>
      </c>
      <c r="Z12" s="254">
        <f t="shared" si="11"/>
        <v>0.018867924528301886</v>
      </c>
      <c r="AA12" s="335">
        <f t="shared" si="12"/>
        <v>106</v>
      </c>
    </row>
    <row r="17" ht="12.75">
      <c r="T17" s="59"/>
    </row>
    <row r="18" ht="12.75">
      <c r="B18" s="13" t="s">
        <v>243</v>
      </c>
    </row>
    <row r="19" ht="12.75">
      <c r="B19" s="11" t="s">
        <v>6</v>
      </c>
    </row>
    <row r="20" spans="2:18" ht="12.75" customHeight="1">
      <c r="B20" s="833" t="s">
        <v>309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</row>
    <row r="24" ht="12.75" customHeight="1">
      <c r="B24" s="14" t="s">
        <v>1</v>
      </c>
    </row>
  </sheetData>
  <sheetProtection/>
  <mergeCells count="16">
    <mergeCell ref="AA5:AA6"/>
    <mergeCell ref="B20:R20"/>
    <mergeCell ref="M5:N5"/>
    <mergeCell ref="O5:P5"/>
    <mergeCell ref="Q5:R5"/>
    <mergeCell ref="S5:T5"/>
    <mergeCell ref="U5:V5"/>
    <mergeCell ref="W5:X5"/>
    <mergeCell ref="B5:B6"/>
    <mergeCell ref="C5:D5"/>
    <mergeCell ref="E5:F5"/>
    <mergeCell ref="G5:H5"/>
    <mergeCell ref="I5:J5"/>
    <mergeCell ref="K5:L5"/>
    <mergeCell ref="Y5:Z5"/>
    <mergeCell ref="B2:N2"/>
  </mergeCells>
  <hyperlinks>
    <hyperlink ref="B24" location="Contents!A1" display="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D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6.421875" style="0" customWidth="1"/>
    <col min="3" max="3" width="7.140625" style="0" customWidth="1"/>
    <col min="4" max="4" width="8.7109375" style="0" customWidth="1"/>
    <col min="5" max="5" width="8.57421875" style="0" customWidth="1"/>
    <col min="6" max="6" width="10.421875" style="0" customWidth="1"/>
    <col min="7" max="7" width="8.57421875" style="0" bestFit="1" customWidth="1"/>
    <col min="8" max="8" width="6.7109375" style="0" customWidth="1"/>
    <col min="9" max="9" width="13.7109375" style="0" customWidth="1"/>
    <col min="10" max="10" width="12.57421875" style="0" customWidth="1"/>
    <col min="11" max="11" width="17.140625" style="0" customWidth="1"/>
    <col min="12" max="12" width="14.00390625" style="0" customWidth="1"/>
    <col min="13" max="13" width="17.28125" style="0" customWidth="1"/>
    <col min="14" max="14" width="18.7109375" style="0" customWidth="1"/>
    <col min="15" max="15" width="6.421875" style="0" customWidth="1"/>
    <col min="16" max="16" width="8.00390625" style="0" customWidth="1"/>
    <col min="17" max="18" width="8.8515625" style="0" customWidth="1"/>
    <col min="19" max="19" width="11.7109375" style="0" customWidth="1"/>
    <col min="20" max="20" width="9.8515625" style="0" customWidth="1"/>
    <col min="21" max="21" width="14.00390625" style="0" customWidth="1"/>
    <col min="22" max="22" width="5.00390625" style="0" bestFit="1" customWidth="1"/>
    <col min="23" max="23" width="11.28125" style="0" customWidth="1"/>
    <col min="24" max="24" width="4.7109375" style="0" bestFit="1" customWidth="1"/>
    <col min="25" max="25" width="6.28125" style="0" bestFit="1" customWidth="1"/>
    <col min="26" max="26" width="4.7109375" style="0" bestFit="1" customWidth="1"/>
    <col min="27" max="27" width="13.57421875" style="0" customWidth="1"/>
    <col min="28" max="28" width="5.00390625" style="0" bestFit="1" customWidth="1"/>
    <col min="29" max="29" width="6.28125" style="0" bestFit="1" customWidth="1"/>
    <col min="30" max="30" width="11.57421875" style="0" customWidth="1"/>
  </cols>
  <sheetData>
    <row r="2" spans="2:30" ht="18">
      <c r="B2" s="4" t="s">
        <v>245</v>
      </c>
      <c r="C2" s="4"/>
      <c r="D2" s="4"/>
      <c r="E2" s="4"/>
      <c r="F2" s="4"/>
      <c r="G2" s="380"/>
      <c r="H2" s="380"/>
      <c r="I2" s="380"/>
      <c r="J2" s="380"/>
      <c r="K2" s="380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2"/>
      <c r="X2" s="57"/>
      <c r="Y2" s="57"/>
      <c r="Z2" s="57"/>
      <c r="AA2" s="57"/>
      <c r="AB2" s="57"/>
      <c r="AC2" s="57"/>
      <c r="AD2" s="57"/>
    </row>
    <row r="5" spans="2:21" ht="15.75">
      <c r="B5" s="593" t="s">
        <v>164</v>
      </c>
      <c r="C5" s="570" t="s">
        <v>60</v>
      </c>
      <c r="D5" s="570"/>
      <c r="E5" s="570" t="s">
        <v>61</v>
      </c>
      <c r="F5" s="570"/>
      <c r="G5" s="570" t="s">
        <v>62</v>
      </c>
      <c r="H5" s="570"/>
      <c r="I5" s="570" t="s">
        <v>63</v>
      </c>
      <c r="J5" s="570"/>
      <c r="K5" s="570" t="s">
        <v>64</v>
      </c>
      <c r="L5" s="570"/>
      <c r="M5" s="570" t="s">
        <v>65</v>
      </c>
      <c r="N5" s="570"/>
      <c r="O5" s="570" t="s">
        <v>66</v>
      </c>
      <c r="P5" s="570"/>
      <c r="Q5" s="570" t="s">
        <v>67</v>
      </c>
      <c r="R5" s="570"/>
      <c r="S5" s="570" t="s">
        <v>131</v>
      </c>
      <c r="T5" s="570"/>
      <c r="U5" s="593" t="s">
        <v>5</v>
      </c>
    </row>
    <row r="6" spans="2:21" ht="15.75">
      <c r="B6" s="593"/>
      <c r="C6" s="116" t="s">
        <v>126</v>
      </c>
      <c r="D6" s="116" t="s">
        <v>4</v>
      </c>
      <c r="E6" s="116" t="s">
        <v>126</v>
      </c>
      <c r="F6" s="116" t="s">
        <v>4</v>
      </c>
      <c r="G6" s="116" t="s">
        <v>126</v>
      </c>
      <c r="H6" s="116" t="s">
        <v>4</v>
      </c>
      <c r="I6" s="116" t="s">
        <v>126</v>
      </c>
      <c r="J6" s="116" t="s">
        <v>4</v>
      </c>
      <c r="K6" s="116" t="s">
        <v>126</v>
      </c>
      <c r="L6" s="116" t="s">
        <v>4</v>
      </c>
      <c r="M6" s="116" t="s">
        <v>126</v>
      </c>
      <c r="N6" s="116" t="s">
        <v>4</v>
      </c>
      <c r="O6" s="116" t="s">
        <v>126</v>
      </c>
      <c r="P6" s="116" t="s">
        <v>4</v>
      </c>
      <c r="Q6" s="116" t="s">
        <v>126</v>
      </c>
      <c r="R6" s="116" t="s">
        <v>4</v>
      </c>
      <c r="S6" s="116" t="s">
        <v>126</v>
      </c>
      <c r="T6" s="116" t="s">
        <v>4</v>
      </c>
      <c r="U6" s="593"/>
    </row>
    <row r="7" spans="2:21" ht="12.75">
      <c r="B7" s="38" t="s">
        <v>142</v>
      </c>
      <c r="C7" s="20"/>
      <c r="D7" s="40">
        <v>0</v>
      </c>
      <c r="E7" s="20"/>
      <c r="F7" s="40">
        <v>0</v>
      </c>
      <c r="G7" s="20">
        <v>1</v>
      </c>
      <c r="H7" s="40">
        <v>0.021739130434782608</v>
      </c>
      <c r="I7" s="20"/>
      <c r="J7" s="40">
        <v>0</v>
      </c>
      <c r="K7" s="20">
        <v>18</v>
      </c>
      <c r="L7" s="40">
        <v>0.391304347826087</v>
      </c>
      <c r="M7" s="20">
        <v>10</v>
      </c>
      <c r="N7" s="40">
        <v>0.21739130434782608</v>
      </c>
      <c r="O7" s="20">
        <v>2</v>
      </c>
      <c r="P7" s="40">
        <v>0.043478260869565216</v>
      </c>
      <c r="Q7" s="20">
        <v>15</v>
      </c>
      <c r="R7" s="40">
        <v>0.32608695652173914</v>
      </c>
      <c r="S7" s="20"/>
      <c r="T7" s="40">
        <v>0</v>
      </c>
      <c r="U7" s="20">
        <v>46</v>
      </c>
    </row>
    <row r="8" spans="2:21" ht="12.75">
      <c r="B8" s="38" t="s">
        <v>143</v>
      </c>
      <c r="C8" s="20">
        <v>3</v>
      </c>
      <c r="D8" s="40">
        <v>0.0020891364902506965</v>
      </c>
      <c r="E8" s="20">
        <v>4</v>
      </c>
      <c r="F8" s="40">
        <v>0.002785515320334262</v>
      </c>
      <c r="G8" s="20">
        <v>15</v>
      </c>
      <c r="H8" s="40">
        <v>0.010445682451253482</v>
      </c>
      <c r="I8" s="20">
        <v>4</v>
      </c>
      <c r="J8" s="40">
        <v>0.002785515320334262</v>
      </c>
      <c r="K8" s="20">
        <v>272</v>
      </c>
      <c r="L8" s="40">
        <v>0.1894150417827298</v>
      </c>
      <c r="M8" s="20">
        <v>705</v>
      </c>
      <c r="N8" s="40">
        <v>0.4909470752089137</v>
      </c>
      <c r="O8" s="20">
        <v>23</v>
      </c>
      <c r="P8" s="40">
        <v>0.016016713091922007</v>
      </c>
      <c r="Q8" s="20">
        <v>397</v>
      </c>
      <c r="R8" s="40">
        <v>0.2764623955431755</v>
      </c>
      <c r="S8" s="20">
        <v>13</v>
      </c>
      <c r="T8" s="40">
        <v>0.009052924791086351</v>
      </c>
      <c r="U8" s="20">
        <v>1436</v>
      </c>
    </row>
    <row r="9" spans="2:21" ht="12.75">
      <c r="B9" s="38" t="s">
        <v>185</v>
      </c>
      <c r="C9" s="20"/>
      <c r="D9" s="40">
        <v>0</v>
      </c>
      <c r="E9" s="20">
        <v>1</v>
      </c>
      <c r="F9" s="40">
        <v>0.004310344827586207</v>
      </c>
      <c r="G9" s="20">
        <v>2</v>
      </c>
      <c r="H9" s="40">
        <v>0.008620689655172414</v>
      </c>
      <c r="I9" s="20"/>
      <c r="J9" s="40">
        <v>0</v>
      </c>
      <c r="K9" s="20">
        <v>27</v>
      </c>
      <c r="L9" s="40">
        <v>0.11637931034482758</v>
      </c>
      <c r="M9" s="20">
        <v>136</v>
      </c>
      <c r="N9" s="40">
        <v>0.5862068965517241</v>
      </c>
      <c r="O9" s="20">
        <v>2</v>
      </c>
      <c r="P9" s="40">
        <v>0.008620689655172414</v>
      </c>
      <c r="Q9" s="20">
        <v>62</v>
      </c>
      <c r="R9" s="40">
        <v>0.2672413793103448</v>
      </c>
      <c r="S9" s="20">
        <v>2</v>
      </c>
      <c r="T9" s="40">
        <v>0.008620689655172414</v>
      </c>
      <c r="U9" s="20">
        <v>232</v>
      </c>
    </row>
    <row r="10" spans="2:21" ht="12.75">
      <c r="B10" s="38" t="s">
        <v>145</v>
      </c>
      <c r="C10" s="20">
        <v>1</v>
      </c>
      <c r="D10" s="40">
        <v>0.0015408320493066256</v>
      </c>
      <c r="E10" s="20">
        <v>3</v>
      </c>
      <c r="F10" s="40">
        <v>0.004622496147919877</v>
      </c>
      <c r="G10" s="20">
        <v>2</v>
      </c>
      <c r="H10" s="40">
        <v>0.0030816640986132513</v>
      </c>
      <c r="I10" s="20">
        <v>4</v>
      </c>
      <c r="J10" s="40">
        <v>0.0061633281972265025</v>
      </c>
      <c r="K10" s="20">
        <v>117</v>
      </c>
      <c r="L10" s="40">
        <v>0.1802773497688752</v>
      </c>
      <c r="M10" s="20">
        <v>335</v>
      </c>
      <c r="N10" s="40">
        <v>0.5161787365177196</v>
      </c>
      <c r="O10" s="20">
        <v>23</v>
      </c>
      <c r="P10" s="40">
        <v>0.03543913713405239</v>
      </c>
      <c r="Q10" s="20">
        <v>154</v>
      </c>
      <c r="R10" s="40">
        <v>0.23728813559322035</v>
      </c>
      <c r="S10" s="20">
        <v>10</v>
      </c>
      <c r="T10" s="40">
        <v>0.015408320493066256</v>
      </c>
      <c r="U10" s="20">
        <v>649</v>
      </c>
    </row>
    <row r="11" spans="2:21" ht="12.75">
      <c r="B11" s="38" t="s">
        <v>186</v>
      </c>
      <c r="C11" s="20">
        <v>1</v>
      </c>
      <c r="D11" s="40">
        <v>0.04</v>
      </c>
      <c r="E11" s="20"/>
      <c r="F11" s="40">
        <v>0</v>
      </c>
      <c r="G11" s="20">
        <v>1</v>
      </c>
      <c r="H11" s="40">
        <v>0.04</v>
      </c>
      <c r="I11" s="20">
        <v>1</v>
      </c>
      <c r="J11" s="40">
        <v>0.04</v>
      </c>
      <c r="K11" s="20">
        <v>4</v>
      </c>
      <c r="L11" s="40">
        <v>0.16</v>
      </c>
      <c r="M11" s="20">
        <v>14</v>
      </c>
      <c r="N11" s="40">
        <v>0.56</v>
      </c>
      <c r="O11" s="20"/>
      <c r="P11" s="40">
        <v>0</v>
      </c>
      <c r="Q11" s="20">
        <v>3</v>
      </c>
      <c r="R11" s="40">
        <v>0.12</v>
      </c>
      <c r="S11" s="20">
        <v>1</v>
      </c>
      <c r="T11" s="40">
        <v>0.04</v>
      </c>
      <c r="U11" s="20">
        <v>25</v>
      </c>
    </row>
    <row r="12" spans="2:21" ht="12.75">
      <c r="B12" s="38" t="s">
        <v>179</v>
      </c>
      <c r="C12" s="20">
        <v>2</v>
      </c>
      <c r="D12" s="40">
        <v>0.0030911901081916537</v>
      </c>
      <c r="E12" s="20"/>
      <c r="F12" s="40">
        <v>0</v>
      </c>
      <c r="G12" s="20">
        <v>5</v>
      </c>
      <c r="H12" s="40">
        <v>0.0077279752704791345</v>
      </c>
      <c r="I12" s="20">
        <v>2</v>
      </c>
      <c r="J12" s="40">
        <v>0.0030911901081916537</v>
      </c>
      <c r="K12" s="20">
        <v>97</v>
      </c>
      <c r="L12" s="40">
        <v>0.14992272024729522</v>
      </c>
      <c r="M12" s="20">
        <v>237</v>
      </c>
      <c r="N12" s="40">
        <v>0.366306027820711</v>
      </c>
      <c r="O12" s="20">
        <v>10</v>
      </c>
      <c r="P12" s="40">
        <v>0.015455950540958269</v>
      </c>
      <c r="Q12" s="20">
        <v>282</v>
      </c>
      <c r="R12" s="40">
        <v>0.43585780525502316</v>
      </c>
      <c r="S12" s="20">
        <v>12</v>
      </c>
      <c r="T12" s="40">
        <v>0.01854714064914992</v>
      </c>
      <c r="U12" s="20">
        <v>647</v>
      </c>
    </row>
    <row r="13" spans="2:21" ht="12.75">
      <c r="B13" s="38" t="s">
        <v>146</v>
      </c>
      <c r="C13" s="20">
        <v>2</v>
      </c>
      <c r="D13" s="40">
        <v>0.010256410256410256</v>
      </c>
      <c r="E13" s="20"/>
      <c r="F13" s="40">
        <v>0</v>
      </c>
      <c r="G13" s="20">
        <v>4</v>
      </c>
      <c r="H13" s="40">
        <v>0.020512820512820513</v>
      </c>
      <c r="I13" s="20">
        <v>2</v>
      </c>
      <c r="J13" s="40">
        <v>0.010256410256410256</v>
      </c>
      <c r="K13" s="20">
        <v>53</v>
      </c>
      <c r="L13" s="40">
        <v>0.2717948717948718</v>
      </c>
      <c r="M13" s="20">
        <v>88</v>
      </c>
      <c r="N13" s="40">
        <v>0.4512820512820513</v>
      </c>
      <c r="O13" s="20">
        <v>5</v>
      </c>
      <c r="P13" s="40">
        <v>0.02564102564102564</v>
      </c>
      <c r="Q13" s="20">
        <v>39</v>
      </c>
      <c r="R13" s="40">
        <v>0.2</v>
      </c>
      <c r="S13" s="20">
        <v>2</v>
      </c>
      <c r="T13" s="40">
        <v>0.010256410256410256</v>
      </c>
      <c r="U13" s="20">
        <v>195</v>
      </c>
    </row>
    <row r="14" spans="2:21" ht="12.75">
      <c r="B14" s="38" t="s">
        <v>147</v>
      </c>
      <c r="C14" s="20">
        <v>1</v>
      </c>
      <c r="D14" s="40">
        <v>0.006802721088435374</v>
      </c>
      <c r="E14" s="20">
        <v>1</v>
      </c>
      <c r="F14" s="40">
        <v>0.006802721088435374</v>
      </c>
      <c r="G14" s="20">
        <v>1</v>
      </c>
      <c r="H14" s="40">
        <v>0.006802721088435374</v>
      </c>
      <c r="I14" s="20">
        <v>2</v>
      </c>
      <c r="J14" s="40">
        <v>0.013605442176870748</v>
      </c>
      <c r="K14" s="20">
        <v>37</v>
      </c>
      <c r="L14" s="40">
        <v>0.25170068027210885</v>
      </c>
      <c r="M14" s="20">
        <v>80</v>
      </c>
      <c r="N14" s="40">
        <v>0.54421768707483</v>
      </c>
      <c r="O14" s="20"/>
      <c r="P14" s="40">
        <v>0</v>
      </c>
      <c r="Q14" s="20">
        <v>23</v>
      </c>
      <c r="R14" s="40">
        <v>0.1564625850340136</v>
      </c>
      <c r="S14" s="20">
        <v>2</v>
      </c>
      <c r="T14" s="40">
        <v>0.013605442176870748</v>
      </c>
      <c r="U14" s="20">
        <v>147</v>
      </c>
    </row>
    <row r="15" spans="2:21" ht="12.75">
      <c r="B15" s="38" t="s">
        <v>180</v>
      </c>
      <c r="C15" s="20"/>
      <c r="D15" s="40">
        <v>0</v>
      </c>
      <c r="E15" s="20">
        <v>1</v>
      </c>
      <c r="F15" s="40">
        <v>0.011494252873563218</v>
      </c>
      <c r="G15" s="20">
        <v>1</v>
      </c>
      <c r="H15" s="40">
        <v>0.011494252873563218</v>
      </c>
      <c r="I15" s="20"/>
      <c r="J15" s="40">
        <v>0</v>
      </c>
      <c r="K15" s="20">
        <v>11</v>
      </c>
      <c r="L15" s="40">
        <v>0.12643678160919541</v>
      </c>
      <c r="M15" s="20">
        <v>51</v>
      </c>
      <c r="N15" s="40">
        <v>0.5862068965517241</v>
      </c>
      <c r="O15" s="20"/>
      <c r="P15" s="40">
        <v>0</v>
      </c>
      <c r="Q15" s="20">
        <v>21</v>
      </c>
      <c r="R15" s="40">
        <v>0.2413793103448276</v>
      </c>
      <c r="S15" s="20">
        <v>2</v>
      </c>
      <c r="T15" s="40">
        <v>0.022988505747126436</v>
      </c>
      <c r="U15" s="20">
        <v>87</v>
      </c>
    </row>
    <row r="16" spans="2:21" ht="12.75">
      <c r="B16" s="38" t="s">
        <v>181</v>
      </c>
      <c r="C16" s="20"/>
      <c r="D16" s="40">
        <v>0</v>
      </c>
      <c r="E16" s="20"/>
      <c r="F16" s="40">
        <v>0</v>
      </c>
      <c r="G16" s="20">
        <v>2</v>
      </c>
      <c r="H16" s="40">
        <v>0.007407407407407408</v>
      </c>
      <c r="I16" s="20"/>
      <c r="J16" s="40">
        <v>0</v>
      </c>
      <c r="K16" s="20">
        <v>47</v>
      </c>
      <c r="L16" s="40">
        <v>0.17407407407407408</v>
      </c>
      <c r="M16" s="20">
        <v>103</v>
      </c>
      <c r="N16" s="40">
        <v>0.3814814814814815</v>
      </c>
      <c r="O16" s="20">
        <v>4</v>
      </c>
      <c r="P16" s="40">
        <v>0.014814814814814815</v>
      </c>
      <c r="Q16" s="20">
        <v>113</v>
      </c>
      <c r="R16" s="40">
        <v>0.4185185185185185</v>
      </c>
      <c r="S16" s="20">
        <v>1</v>
      </c>
      <c r="T16" s="40">
        <v>0.003703703703703704</v>
      </c>
      <c r="U16" s="20">
        <v>270</v>
      </c>
    </row>
    <row r="17" spans="2:21" ht="12.75">
      <c r="B17" s="38" t="s">
        <v>182</v>
      </c>
      <c r="C17" s="20"/>
      <c r="D17" s="40">
        <v>0</v>
      </c>
      <c r="E17" s="20"/>
      <c r="F17" s="40">
        <v>0</v>
      </c>
      <c r="G17" s="20">
        <v>3</v>
      </c>
      <c r="H17" s="40">
        <v>0.031578947368421054</v>
      </c>
      <c r="I17" s="20"/>
      <c r="J17" s="40">
        <v>0</v>
      </c>
      <c r="K17" s="20">
        <v>20</v>
      </c>
      <c r="L17" s="40">
        <v>0.21052631578947367</v>
      </c>
      <c r="M17" s="20">
        <v>47</v>
      </c>
      <c r="N17" s="40">
        <v>0.49473684210526314</v>
      </c>
      <c r="O17" s="20"/>
      <c r="P17" s="40">
        <v>0</v>
      </c>
      <c r="Q17" s="20">
        <v>24</v>
      </c>
      <c r="R17" s="40">
        <v>0.25263157894736843</v>
      </c>
      <c r="S17" s="20">
        <v>1</v>
      </c>
      <c r="T17" s="40">
        <v>0.010526315789473684</v>
      </c>
      <c r="U17" s="20">
        <v>95</v>
      </c>
    </row>
    <row r="18" spans="2:21" ht="12.75">
      <c r="B18" s="38" t="s">
        <v>159</v>
      </c>
      <c r="C18" s="20">
        <v>5</v>
      </c>
      <c r="D18" s="40">
        <v>0.0034153005464480873</v>
      </c>
      <c r="E18" s="20">
        <v>3</v>
      </c>
      <c r="F18" s="40">
        <v>0.0020491803278688526</v>
      </c>
      <c r="G18" s="20">
        <v>15</v>
      </c>
      <c r="H18" s="40">
        <v>0.010245901639344262</v>
      </c>
      <c r="I18" s="20">
        <v>4</v>
      </c>
      <c r="J18" s="40">
        <v>0.00273224043715847</v>
      </c>
      <c r="K18" s="20">
        <v>251</v>
      </c>
      <c r="L18" s="40">
        <v>0.17144808743169399</v>
      </c>
      <c r="M18" s="20">
        <v>462</v>
      </c>
      <c r="N18" s="40">
        <v>0.3155737704918033</v>
      </c>
      <c r="O18" s="20">
        <v>32</v>
      </c>
      <c r="P18" s="40">
        <v>0.02185792349726776</v>
      </c>
      <c r="Q18" s="20">
        <v>678</v>
      </c>
      <c r="R18" s="40">
        <v>0.46311475409836067</v>
      </c>
      <c r="S18" s="20">
        <v>14</v>
      </c>
      <c r="T18" s="40">
        <v>0.009562841530054645</v>
      </c>
      <c r="U18" s="20">
        <v>1464</v>
      </c>
    </row>
    <row r="19" spans="2:21" ht="12.75">
      <c r="B19" s="38" t="s">
        <v>187</v>
      </c>
      <c r="C19" s="20">
        <v>2</v>
      </c>
      <c r="D19" s="40">
        <v>0.005952380952380952</v>
      </c>
      <c r="E19" s="20"/>
      <c r="F19" s="40">
        <v>0</v>
      </c>
      <c r="G19" s="20">
        <v>5</v>
      </c>
      <c r="H19" s="40">
        <v>0.01488095238095238</v>
      </c>
      <c r="I19" s="20">
        <v>1</v>
      </c>
      <c r="J19" s="40">
        <v>0.002976190476190476</v>
      </c>
      <c r="K19" s="20">
        <v>94</v>
      </c>
      <c r="L19" s="40">
        <v>0.27976190476190477</v>
      </c>
      <c r="M19" s="20">
        <v>72</v>
      </c>
      <c r="N19" s="40">
        <v>0.21428571428571427</v>
      </c>
      <c r="O19" s="20">
        <v>6</v>
      </c>
      <c r="P19" s="40">
        <v>0.017857142857142856</v>
      </c>
      <c r="Q19" s="20">
        <v>154</v>
      </c>
      <c r="R19" s="40">
        <v>0.4583333333333333</v>
      </c>
      <c r="S19" s="20">
        <v>2</v>
      </c>
      <c r="T19" s="40">
        <v>0.005952380952380952</v>
      </c>
      <c r="U19" s="20">
        <v>336</v>
      </c>
    </row>
    <row r="20" spans="2:21" ht="12.75">
      <c r="B20" s="56" t="s">
        <v>188</v>
      </c>
      <c r="C20" s="20"/>
      <c r="D20" s="40">
        <v>0</v>
      </c>
      <c r="E20" s="20">
        <v>1</v>
      </c>
      <c r="F20" s="40">
        <v>0.004784688995215311</v>
      </c>
      <c r="G20" s="20">
        <v>2</v>
      </c>
      <c r="H20" s="40">
        <v>0.009569377990430622</v>
      </c>
      <c r="I20" s="20"/>
      <c r="J20" s="40">
        <v>0</v>
      </c>
      <c r="K20" s="20">
        <v>51</v>
      </c>
      <c r="L20" s="40">
        <v>0.24401913875598086</v>
      </c>
      <c r="M20" s="20">
        <v>48</v>
      </c>
      <c r="N20" s="40">
        <v>0.22966507177033493</v>
      </c>
      <c r="O20" s="20">
        <v>9</v>
      </c>
      <c r="P20" s="40">
        <v>0.0430622009569378</v>
      </c>
      <c r="Q20" s="20">
        <v>93</v>
      </c>
      <c r="R20" s="40">
        <v>0.4449760765550239</v>
      </c>
      <c r="S20" s="20">
        <v>5</v>
      </c>
      <c r="T20" s="40">
        <v>0.023923444976076555</v>
      </c>
      <c r="U20" s="20">
        <v>209</v>
      </c>
    </row>
    <row r="21" spans="2:21" ht="12.75">
      <c r="B21" s="38" t="s">
        <v>189</v>
      </c>
      <c r="C21" s="20"/>
      <c r="D21" s="40">
        <v>0</v>
      </c>
      <c r="E21" s="20"/>
      <c r="F21" s="40">
        <v>0</v>
      </c>
      <c r="G21" s="20"/>
      <c r="H21" s="40">
        <v>0</v>
      </c>
      <c r="I21" s="20"/>
      <c r="J21" s="40">
        <v>0</v>
      </c>
      <c r="K21" s="20">
        <v>22</v>
      </c>
      <c r="L21" s="40">
        <v>0.55</v>
      </c>
      <c r="M21" s="20">
        <v>5</v>
      </c>
      <c r="N21" s="40">
        <v>0.125</v>
      </c>
      <c r="O21" s="20">
        <v>2</v>
      </c>
      <c r="P21" s="40">
        <v>0.05</v>
      </c>
      <c r="Q21" s="20">
        <v>11</v>
      </c>
      <c r="R21" s="40">
        <v>0.275</v>
      </c>
      <c r="S21" s="20"/>
      <c r="T21" s="40">
        <v>0</v>
      </c>
      <c r="U21" s="20">
        <v>40</v>
      </c>
    </row>
    <row r="22" spans="2:21" ht="12.75">
      <c r="B22" s="38" t="s">
        <v>190</v>
      </c>
      <c r="C22" s="20">
        <v>2</v>
      </c>
      <c r="D22" s="40">
        <v>0.1111111111111111</v>
      </c>
      <c r="E22" s="20"/>
      <c r="F22" s="40">
        <v>0</v>
      </c>
      <c r="G22" s="20"/>
      <c r="H22" s="40">
        <v>0</v>
      </c>
      <c r="I22" s="20"/>
      <c r="J22" s="40">
        <v>0</v>
      </c>
      <c r="K22" s="20">
        <v>4</v>
      </c>
      <c r="L22" s="40">
        <v>0.2222222222222222</v>
      </c>
      <c r="M22" s="20">
        <v>1</v>
      </c>
      <c r="N22" s="40">
        <v>0.05555555555555555</v>
      </c>
      <c r="O22" s="20"/>
      <c r="P22" s="40">
        <v>0</v>
      </c>
      <c r="Q22" s="20">
        <v>11</v>
      </c>
      <c r="R22" s="40">
        <v>0.6111111111111112</v>
      </c>
      <c r="S22" s="20"/>
      <c r="T22" s="40">
        <v>0</v>
      </c>
      <c r="U22" s="20">
        <v>18</v>
      </c>
    </row>
    <row r="23" spans="2:21" ht="12.75">
      <c r="B23" s="38" t="s">
        <v>151</v>
      </c>
      <c r="C23" s="20">
        <v>1</v>
      </c>
      <c r="D23" s="40">
        <v>0.003663003663003663</v>
      </c>
      <c r="E23" s="20"/>
      <c r="F23" s="40">
        <v>0</v>
      </c>
      <c r="G23" s="20">
        <v>7</v>
      </c>
      <c r="H23" s="40">
        <v>0.02564102564102564</v>
      </c>
      <c r="I23" s="20">
        <v>4</v>
      </c>
      <c r="J23" s="40">
        <v>0.014652014652014652</v>
      </c>
      <c r="K23" s="20">
        <v>81</v>
      </c>
      <c r="L23" s="40">
        <v>0.2967032967032967</v>
      </c>
      <c r="M23" s="20">
        <v>99</v>
      </c>
      <c r="N23" s="40">
        <v>0.3626373626373626</v>
      </c>
      <c r="O23" s="20">
        <v>8</v>
      </c>
      <c r="P23" s="40">
        <v>0.029304029304029304</v>
      </c>
      <c r="Q23" s="20">
        <v>71</v>
      </c>
      <c r="R23" s="40">
        <v>0.2600732600732601</v>
      </c>
      <c r="S23" s="20">
        <v>2</v>
      </c>
      <c r="T23" s="40">
        <v>0.007326007326007326</v>
      </c>
      <c r="U23" s="20">
        <v>273</v>
      </c>
    </row>
    <row r="24" spans="2:21" ht="12.75">
      <c r="B24" s="38" t="s">
        <v>152</v>
      </c>
      <c r="C24" s="20"/>
      <c r="D24" s="40">
        <v>0</v>
      </c>
      <c r="E24" s="20"/>
      <c r="F24" s="40">
        <v>0</v>
      </c>
      <c r="G24" s="20">
        <v>4</v>
      </c>
      <c r="H24" s="40">
        <v>0.029850746268656716</v>
      </c>
      <c r="I24" s="20">
        <v>1</v>
      </c>
      <c r="J24" s="40">
        <v>0.007462686567164179</v>
      </c>
      <c r="K24" s="20">
        <v>45</v>
      </c>
      <c r="L24" s="40">
        <v>0.3358208955223881</v>
      </c>
      <c r="M24" s="20">
        <v>44</v>
      </c>
      <c r="N24" s="40">
        <v>0.3283582089552239</v>
      </c>
      <c r="O24" s="20">
        <v>2</v>
      </c>
      <c r="P24" s="40">
        <v>0.014925373134328358</v>
      </c>
      <c r="Q24" s="20">
        <v>36</v>
      </c>
      <c r="R24" s="40">
        <v>0.26865671641791045</v>
      </c>
      <c r="S24" s="20">
        <v>2</v>
      </c>
      <c r="T24" s="40">
        <v>0.014925373134328358</v>
      </c>
      <c r="U24" s="20">
        <v>134</v>
      </c>
    </row>
    <row r="25" spans="2:21" ht="12.75">
      <c r="B25" s="38" t="s">
        <v>149</v>
      </c>
      <c r="C25" s="20"/>
      <c r="D25" s="40">
        <v>0</v>
      </c>
      <c r="E25" s="20"/>
      <c r="F25" s="40">
        <v>0</v>
      </c>
      <c r="G25" s="20">
        <v>1</v>
      </c>
      <c r="H25" s="40">
        <v>0.018518518518518517</v>
      </c>
      <c r="I25" s="20"/>
      <c r="J25" s="40">
        <v>0</v>
      </c>
      <c r="K25" s="20">
        <v>19</v>
      </c>
      <c r="L25" s="40">
        <v>0.35185185185185186</v>
      </c>
      <c r="M25" s="20">
        <v>22</v>
      </c>
      <c r="N25" s="40">
        <v>0.4074074074074074</v>
      </c>
      <c r="O25" s="20">
        <v>2</v>
      </c>
      <c r="P25" s="40">
        <v>0.037037037037037035</v>
      </c>
      <c r="Q25" s="20">
        <v>9</v>
      </c>
      <c r="R25" s="40">
        <v>0.16666666666666666</v>
      </c>
      <c r="S25" s="20">
        <v>1</v>
      </c>
      <c r="T25" s="40">
        <v>0.018518518518518517</v>
      </c>
      <c r="U25" s="20">
        <v>54</v>
      </c>
    </row>
    <row r="26" spans="2:21" ht="13.5" thickBot="1">
      <c r="B26" s="56" t="s">
        <v>160</v>
      </c>
      <c r="C26" s="154"/>
      <c r="D26" s="150">
        <v>0</v>
      </c>
      <c r="E26" s="154"/>
      <c r="F26" s="150">
        <v>0</v>
      </c>
      <c r="G26" s="154"/>
      <c r="H26" s="150">
        <v>0</v>
      </c>
      <c r="I26" s="154"/>
      <c r="J26" s="150">
        <v>0</v>
      </c>
      <c r="K26" s="154">
        <v>5</v>
      </c>
      <c r="L26" s="150">
        <v>0.5</v>
      </c>
      <c r="M26" s="154">
        <v>1</v>
      </c>
      <c r="N26" s="150">
        <v>0.1</v>
      </c>
      <c r="O26" s="154">
        <v>2</v>
      </c>
      <c r="P26" s="150">
        <v>0.2</v>
      </c>
      <c r="Q26" s="154">
        <v>2</v>
      </c>
      <c r="R26" s="150">
        <v>0.2</v>
      </c>
      <c r="S26" s="154"/>
      <c r="T26" s="150">
        <v>0</v>
      </c>
      <c r="U26" s="154">
        <v>10</v>
      </c>
    </row>
    <row r="27" spans="2:21" ht="13.5" thickBot="1">
      <c r="B27" s="157" t="s">
        <v>5</v>
      </c>
      <c r="C27" s="158">
        <v>20</v>
      </c>
      <c r="D27" s="388">
        <v>0.003141196795979268</v>
      </c>
      <c r="E27" s="158">
        <v>14</v>
      </c>
      <c r="F27" s="388">
        <v>0.002198837757185488</v>
      </c>
      <c r="G27" s="158">
        <v>71</v>
      </c>
      <c r="H27" s="388">
        <v>0.011151248625726402</v>
      </c>
      <c r="I27" s="158">
        <v>25</v>
      </c>
      <c r="J27" s="388">
        <v>0.003926495994974085</v>
      </c>
      <c r="K27" s="158">
        <v>1275</v>
      </c>
      <c r="L27" s="388">
        <v>0.20025129574367834</v>
      </c>
      <c r="M27" s="158">
        <v>2560</v>
      </c>
      <c r="N27" s="388">
        <v>0.4020731898853463</v>
      </c>
      <c r="O27" s="158">
        <v>132</v>
      </c>
      <c r="P27" s="388">
        <v>0.02073189885346317</v>
      </c>
      <c r="Q27" s="158">
        <v>2198</v>
      </c>
      <c r="R27" s="388">
        <v>0.34521752787812154</v>
      </c>
      <c r="S27" s="158">
        <v>72</v>
      </c>
      <c r="T27" s="388">
        <v>0.011308308465525364</v>
      </c>
      <c r="U27" s="160">
        <v>6367</v>
      </c>
    </row>
    <row r="30" ht="12.75">
      <c r="B30" s="11" t="s">
        <v>6</v>
      </c>
    </row>
    <row r="31" ht="12.75">
      <c r="B31" t="s">
        <v>58</v>
      </c>
    </row>
    <row r="32" ht="12.75">
      <c r="B32" t="s">
        <v>97</v>
      </c>
    </row>
    <row r="33" ht="12.75">
      <c r="B33" s="13" t="s">
        <v>133</v>
      </c>
    </row>
    <row r="34" ht="12.75">
      <c r="B34" t="s">
        <v>238</v>
      </c>
    </row>
    <row r="37" ht="20.25">
      <c r="B37" s="7" t="s">
        <v>1</v>
      </c>
    </row>
  </sheetData>
  <sheetProtection/>
  <mergeCells count="11">
    <mergeCell ref="K5:L5"/>
    <mergeCell ref="I5:J5"/>
    <mergeCell ref="G5:H5"/>
    <mergeCell ref="E5:F5"/>
    <mergeCell ref="C5:D5"/>
    <mergeCell ref="B5:B6"/>
    <mergeCell ref="U5:U6"/>
    <mergeCell ref="S5:T5"/>
    <mergeCell ref="Q5:R5"/>
    <mergeCell ref="O5:P5"/>
    <mergeCell ref="M5:N5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4:J25"/>
  <sheetViews>
    <sheetView zoomScalePageLayoutView="0" workbookViewId="0" topLeftCell="A1">
      <selection activeCell="B17" sqref="B17:K23"/>
    </sheetView>
  </sheetViews>
  <sheetFormatPr defaultColWidth="9.140625" defaultRowHeight="12.75"/>
  <cols>
    <col min="9" max="9" width="25.7109375" style="0" customWidth="1"/>
  </cols>
  <sheetData>
    <row r="4" spans="2:9" ht="18.75">
      <c r="B4" s="18" t="s">
        <v>294</v>
      </c>
      <c r="C4" s="18"/>
      <c r="D4" s="18"/>
      <c r="E4" s="18"/>
      <c r="F4" s="18"/>
      <c r="G4" s="18"/>
      <c r="H4" s="18"/>
      <c r="I4" s="18"/>
    </row>
    <row r="5" spans="2:9" s="57" customFormat="1" ht="19.5" thickBot="1">
      <c r="B5" s="79"/>
      <c r="C5" s="79"/>
      <c r="D5" s="79"/>
      <c r="E5" s="79"/>
      <c r="F5" s="79"/>
      <c r="G5" s="79"/>
      <c r="H5" s="79"/>
      <c r="I5" s="79"/>
    </row>
    <row r="6" spans="2:9" ht="15">
      <c r="B6" s="825" t="s">
        <v>36</v>
      </c>
      <c r="C6" s="827" t="s">
        <v>45</v>
      </c>
      <c r="D6" s="828"/>
      <c r="E6" s="828" t="s">
        <v>46</v>
      </c>
      <c r="F6" s="828"/>
      <c r="G6" s="829" t="s">
        <v>11</v>
      </c>
      <c r="H6" s="830"/>
      <c r="I6" s="831" t="s">
        <v>5</v>
      </c>
    </row>
    <row r="7" spans="2:9" ht="15.75" thickBot="1">
      <c r="B7" s="826"/>
      <c r="C7" s="542" t="s">
        <v>126</v>
      </c>
      <c r="D7" s="543" t="s">
        <v>4</v>
      </c>
      <c r="E7" s="543" t="s">
        <v>126</v>
      </c>
      <c r="F7" s="543" t="s">
        <v>4</v>
      </c>
      <c r="G7" s="543" t="s">
        <v>126</v>
      </c>
      <c r="H7" s="544" t="s">
        <v>4</v>
      </c>
      <c r="I7" s="832"/>
    </row>
    <row r="8" spans="2:9" ht="12.75">
      <c r="B8" s="190" t="s">
        <v>267</v>
      </c>
      <c r="C8" s="277">
        <v>22</v>
      </c>
      <c r="D8" s="278">
        <f>C8/$I8</f>
        <v>0.30985915492957744</v>
      </c>
      <c r="E8" s="279">
        <v>49</v>
      </c>
      <c r="F8" s="278">
        <f>E8/$I8</f>
        <v>0.6901408450704225</v>
      </c>
      <c r="G8" s="279">
        <v>0</v>
      </c>
      <c r="H8" s="280">
        <f aca="true" t="shared" si="0" ref="H8:H14">G8/$I8</f>
        <v>0</v>
      </c>
      <c r="I8" s="281">
        <f>C8+E8+G8</f>
        <v>71</v>
      </c>
    </row>
    <row r="9" spans="2:9" ht="12.75">
      <c r="B9" s="190" t="s">
        <v>259</v>
      </c>
      <c r="C9" s="277">
        <v>20</v>
      </c>
      <c r="D9" s="278">
        <f aca="true" t="shared" si="1" ref="D9:D14">C9/$I9</f>
        <v>0.2898550724637681</v>
      </c>
      <c r="E9" s="279">
        <v>49</v>
      </c>
      <c r="F9" s="278">
        <f aca="true" t="shared" si="2" ref="F9:F14">E9/$I9</f>
        <v>0.7101449275362319</v>
      </c>
      <c r="G9" s="279">
        <v>0</v>
      </c>
      <c r="H9" s="280">
        <f t="shared" si="0"/>
        <v>0</v>
      </c>
      <c r="I9" s="281">
        <f aca="true" t="shared" si="3" ref="I9:I14">C9+E9+G9</f>
        <v>69</v>
      </c>
    </row>
    <row r="10" spans="2:9" ht="12.75">
      <c r="B10" s="190" t="s">
        <v>274</v>
      </c>
      <c r="C10" s="277">
        <v>20</v>
      </c>
      <c r="D10" s="278">
        <f t="shared" si="1"/>
        <v>0.45454545454545453</v>
      </c>
      <c r="E10" s="279">
        <v>24</v>
      </c>
      <c r="F10" s="278">
        <f t="shared" si="2"/>
        <v>0.5454545454545454</v>
      </c>
      <c r="G10" s="279">
        <v>0</v>
      </c>
      <c r="H10" s="280">
        <f t="shared" si="0"/>
        <v>0</v>
      </c>
      <c r="I10" s="281">
        <f t="shared" si="3"/>
        <v>44</v>
      </c>
    </row>
    <row r="11" spans="2:9" ht="12.75">
      <c r="B11" s="190" t="s">
        <v>150</v>
      </c>
      <c r="C11" s="277">
        <v>5</v>
      </c>
      <c r="D11" s="278">
        <f t="shared" si="1"/>
        <v>0.5</v>
      </c>
      <c r="E11" s="279">
        <v>5</v>
      </c>
      <c r="F11" s="278">
        <f t="shared" si="2"/>
        <v>0.5</v>
      </c>
      <c r="G11" s="279">
        <v>0</v>
      </c>
      <c r="H11" s="280">
        <f t="shared" si="0"/>
        <v>0</v>
      </c>
      <c r="I11" s="281">
        <f t="shared" si="3"/>
        <v>10</v>
      </c>
    </row>
    <row r="12" spans="2:9" ht="12.75">
      <c r="B12" s="194" t="s">
        <v>275</v>
      </c>
      <c r="C12" s="282">
        <v>7</v>
      </c>
      <c r="D12" s="278">
        <f t="shared" si="1"/>
        <v>0.3181818181818182</v>
      </c>
      <c r="E12" s="99">
        <v>15</v>
      </c>
      <c r="F12" s="278">
        <f t="shared" si="2"/>
        <v>0.6818181818181818</v>
      </c>
      <c r="G12" s="99">
        <v>0</v>
      </c>
      <c r="H12" s="280">
        <f t="shared" si="0"/>
        <v>0</v>
      </c>
      <c r="I12" s="283">
        <f t="shared" si="3"/>
        <v>22</v>
      </c>
    </row>
    <row r="13" spans="2:9" ht="13.5" thickBot="1">
      <c r="B13" s="336" t="s">
        <v>276</v>
      </c>
      <c r="C13" s="337">
        <v>14</v>
      </c>
      <c r="D13" s="338">
        <f t="shared" si="1"/>
        <v>0.4375</v>
      </c>
      <c r="E13" s="339">
        <v>18</v>
      </c>
      <c r="F13" s="338">
        <f t="shared" si="2"/>
        <v>0.5625</v>
      </c>
      <c r="G13" s="339">
        <v>0</v>
      </c>
      <c r="H13" s="340">
        <f>G13/$I13</f>
        <v>0</v>
      </c>
      <c r="I13" s="341">
        <f t="shared" si="3"/>
        <v>32</v>
      </c>
    </row>
    <row r="14" spans="2:9" ht="13.5" thickBot="1">
      <c r="B14" s="342" t="s">
        <v>140</v>
      </c>
      <c r="C14" s="343">
        <f>SUM(C8:C13)</f>
        <v>88</v>
      </c>
      <c r="D14" s="344">
        <f t="shared" si="1"/>
        <v>0.3548387096774194</v>
      </c>
      <c r="E14" s="345">
        <f>SUM(E8:E13)</f>
        <v>160</v>
      </c>
      <c r="F14" s="344">
        <f t="shared" si="2"/>
        <v>0.6451612903225806</v>
      </c>
      <c r="G14" s="346">
        <f>SUM(G8:G13)</f>
        <v>0</v>
      </c>
      <c r="H14" s="347">
        <f t="shared" si="0"/>
        <v>0</v>
      </c>
      <c r="I14" s="348">
        <f t="shared" si="3"/>
        <v>248</v>
      </c>
    </row>
    <row r="16" ht="12.75">
      <c r="B16" s="11" t="s">
        <v>6</v>
      </c>
    </row>
    <row r="17" spans="2:10" ht="12.75" customHeight="1">
      <c r="B17" s="833" t="s">
        <v>283</v>
      </c>
      <c r="C17" s="833"/>
      <c r="D17" s="833"/>
      <c r="E17" s="833"/>
      <c r="F17" s="833"/>
      <c r="G17" s="833"/>
      <c r="H17" s="833"/>
      <c r="I17" s="833"/>
      <c r="J17" s="541"/>
    </row>
    <row r="18" spans="2:10" ht="12.75">
      <c r="B18" s="833"/>
      <c r="C18" s="833"/>
      <c r="D18" s="833"/>
      <c r="E18" s="833"/>
      <c r="F18" s="833"/>
      <c r="G18" s="833"/>
      <c r="H18" s="833"/>
      <c r="I18" s="833"/>
      <c r="J18" s="541"/>
    </row>
    <row r="19" spans="2:10" ht="12.75">
      <c r="B19" s="833"/>
      <c r="C19" s="833"/>
      <c r="D19" s="833"/>
      <c r="E19" s="833"/>
      <c r="F19" s="833"/>
      <c r="G19" s="833"/>
      <c r="H19" s="833"/>
      <c r="I19" s="833"/>
      <c r="J19" s="541"/>
    </row>
    <row r="20" spans="2:10" ht="12.75">
      <c r="B20" s="540"/>
      <c r="C20" s="540"/>
      <c r="D20" s="540"/>
      <c r="E20" s="540"/>
      <c r="F20" s="540"/>
      <c r="G20" s="540"/>
      <c r="H20" s="540"/>
      <c r="I20" s="540"/>
      <c r="J20" s="540"/>
    </row>
    <row r="21" spans="2:10" ht="12.75">
      <c r="B21" s="540"/>
      <c r="C21" s="540"/>
      <c r="D21" s="540"/>
      <c r="E21" s="540"/>
      <c r="F21" s="540"/>
      <c r="G21" s="540"/>
      <c r="H21" s="540"/>
      <c r="I21" s="540"/>
      <c r="J21" s="540"/>
    </row>
    <row r="22" ht="12.75">
      <c r="B22" s="13" t="s">
        <v>243</v>
      </c>
    </row>
    <row r="25" ht="15.75">
      <c r="B25" s="14" t="s">
        <v>1</v>
      </c>
    </row>
  </sheetData>
  <sheetProtection/>
  <mergeCells count="6">
    <mergeCell ref="B6:B7"/>
    <mergeCell ref="C6:D6"/>
    <mergeCell ref="E6:F6"/>
    <mergeCell ref="G6:H6"/>
    <mergeCell ref="I6:I7"/>
    <mergeCell ref="B17:I19"/>
  </mergeCells>
  <hyperlinks>
    <hyperlink ref="B25" location="Contents!A1" display="Contents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4:P24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24.140625" style="0" customWidth="1"/>
    <col min="10" max="10" width="17.421875" style="0" customWidth="1"/>
  </cols>
  <sheetData>
    <row r="4" spans="2:10" ht="18.75">
      <c r="B4" s="18" t="s">
        <v>295</v>
      </c>
      <c r="C4" s="18"/>
      <c r="D4" s="18"/>
      <c r="E4" s="18"/>
      <c r="F4" s="18"/>
      <c r="G4" s="18"/>
      <c r="H4" s="18"/>
      <c r="I4" s="18"/>
      <c r="J4" s="17"/>
    </row>
    <row r="5" spans="2:9" s="57" customFormat="1" ht="19.5" thickBot="1">
      <c r="B5" s="79"/>
      <c r="C5" s="79"/>
      <c r="D5" s="79"/>
      <c r="E5" s="79"/>
      <c r="F5" s="79"/>
      <c r="G5" s="79"/>
      <c r="H5" s="79"/>
      <c r="I5" s="79"/>
    </row>
    <row r="6" spans="2:10" ht="30" customHeight="1">
      <c r="B6" s="825" t="s">
        <v>36</v>
      </c>
      <c r="C6" s="834" t="s">
        <v>8</v>
      </c>
      <c r="D6" s="829"/>
      <c r="E6" s="829" t="s">
        <v>9</v>
      </c>
      <c r="F6" s="829"/>
      <c r="G6" s="835" t="s">
        <v>43</v>
      </c>
      <c r="H6" s="829" t="s">
        <v>20</v>
      </c>
      <c r="I6" s="830"/>
      <c r="J6" s="831" t="s">
        <v>5</v>
      </c>
    </row>
    <row r="7" spans="2:10" ht="15.75" thickBot="1">
      <c r="B7" s="826"/>
      <c r="C7" s="542" t="s">
        <v>126</v>
      </c>
      <c r="D7" s="543" t="s">
        <v>4</v>
      </c>
      <c r="E7" s="543" t="s">
        <v>126</v>
      </c>
      <c r="F7" s="543" t="s">
        <v>4</v>
      </c>
      <c r="G7" s="836"/>
      <c r="H7" s="543" t="s">
        <v>126</v>
      </c>
      <c r="I7" s="544" t="s">
        <v>4</v>
      </c>
      <c r="J7" s="832"/>
    </row>
    <row r="8" spans="2:10" ht="12.75">
      <c r="B8" s="235" t="s">
        <v>267</v>
      </c>
      <c r="C8" s="287">
        <v>16</v>
      </c>
      <c r="D8" s="247">
        <f>C8/$J8</f>
        <v>0.22535211267605634</v>
      </c>
      <c r="E8" s="288">
        <v>54</v>
      </c>
      <c r="F8" s="247">
        <f>E8/$J8</f>
        <v>0.7605633802816901</v>
      </c>
      <c r="G8" s="289">
        <f aca="true" t="shared" si="0" ref="G8:G14">C8+E8</f>
        <v>70</v>
      </c>
      <c r="H8" s="288">
        <v>1</v>
      </c>
      <c r="I8" s="290">
        <f>H8/$J8</f>
        <v>0.014084507042253521</v>
      </c>
      <c r="J8" s="291">
        <f aca="true" t="shared" si="1" ref="J8:J14">C8+E8+H8</f>
        <v>71</v>
      </c>
    </row>
    <row r="9" spans="2:10" ht="12.75">
      <c r="B9" s="235" t="s">
        <v>259</v>
      </c>
      <c r="C9" s="287">
        <v>14</v>
      </c>
      <c r="D9" s="247">
        <f aca="true" t="shared" si="2" ref="D9:D14">C9/$J9</f>
        <v>0.2028985507246377</v>
      </c>
      <c r="E9" s="288">
        <v>55</v>
      </c>
      <c r="F9" s="247">
        <f aca="true" t="shared" si="3" ref="F9:F14">E9/$J9</f>
        <v>0.7971014492753623</v>
      </c>
      <c r="G9" s="289">
        <f t="shared" si="0"/>
        <v>69</v>
      </c>
      <c r="H9" s="288">
        <v>0</v>
      </c>
      <c r="I9" s="290">
        <f aca="true" t="shared" si="4" ref="I9:I14">H9/$J9</f>
        <v>0</v>
      </c>
      <c r="J9" s="291">
        <f t="shared" si="1"/>
        <v>69</v>
      </c>
    </row>
    <row r="10" spans="2:10" ht="12.75">
      <c r="B10" s="235" t="s">
        <v>274</v>
      </c>
      <c r="C10" s="287">
        <v>6</v>
      </c>
      <c r="D10" s="247">
        <f t="shared" si="2"/>
        <v>0.13636363636363635</v>
      </c>
      <c r="E10" s="288">
        <v>35</v>
      </c>
      <c r="F10" s="247">
        <f t="shared" si="3"/>
        <v>0.7954545454545454</v>
      </c>
      <c r="G10" s="289">
        <f t="shared" si="0"/>
        <v>41</v>
      </c>
      <c r="H10" s="288">
        <v>3</v>
      </c>
      <c r="I10" s="290">
        <f t="shared" si="4"/>
        <v>0.06818181818181818</v>
      </c>
      <c r="J10" s="291">
        <f t="shared" si="1"/>
        <v>44</v>
      </c>
    </row>
    <row r="11" spans="2:10" ht="12.75">
      <c r="B11" s="235" t="s">
        <v>150</v>
      </c>
      <c r="C11" s="287">
        <v>3</v>
      </c>
      <c r="D11" s="247">
        <f t="shared" si="2"/>
        <v>0.3</v>
      </c>
      <c r="E11" s="288">
        <v>7</v>
      </c>
      <c r="F11" s="247">
        <f t="shared" si="3"/>
        <v>0.7</v>
      </c>
      <c r="G11" s="289">
        <f t="shared" si="0"/>
        <v>10</v>
      </c>
      <c r="H11" s="288">
        <v>0</v>
      </c>
      <c r="I11" s="290">
        <f t="shared" si="4"/>
        <v>0</v>
      </c>
      <c r="J11" s="291">
        <f t="shared" si="1"/>
        <v>10</v>
      </c>
    </row>
    <row r="12" spans="2:10" ht="12.75">
      <c r="B12" s="194" t="s">
        <v>275</v>
      </c>
      <c r="C12" s="292">
        <v>1</v>
      </c>
      <c r="D12" s="247">
        <f t="shared" si="2"/>
        <v>0.045454545454545456</v>
      </c>
      <c r="E12" s="100">
        <v>10</v>
      </c>
      <c r="F12" s="247">
        <f t="shared" si="3"/>
        <v>0.45454545454545453</v>
      </c>
      <c r="G12" s="101">
        <f t="shared" si="0"/>
        <v>11</v>
      </c>
      <c r="H12" s="100">
        <v>11</v>
      </c>
      <c r="I12" s="290">
        <f t="shared" si="4"/>
        <v>0.5</v>
      </c>
      <c r="J12" s="294">
        <f t="shared" si="1"/>
        <v>22</v>
      </c>
    </row>
    <row r="13" spans="2:10" ht="13.5" thickBot="1">
      <c r="B13" s="349" t="s">
        <v>276</v>
      </c>
      <c r="C13" s="350">
        <v>4</v>
      </c>
      <c r="D13" s="351">
        <f t="shared" si="2"/>
        <v>0.125</v>
      </c>
      <c r="E13" s="352">
        <v>17</v>
      </c>
      <c r="F13" s="351">
        <f t="shared" si="3"/>
        <v>0.53125</v>
      </c>
      <c r="G13" s="353">
        <f t="shared" si="0"/>
        <v>21</v>
      </c>
      <c r="H13" s="352">
        <v>11</v>
      </c>
      <c r="I13" s="359">
        <f>H13/$J13</f>
        <v>0.34375</v>
      </c>
      <c r="J13" s="354">
        <f t="shared" si="1"/>
        <v>32</v>
      </c>
    </row>
    <row r="14" spans="2:10" ht="13.5" thickBot="1">
      <c r="B14" s="342" t="s">
        <v>140</v>
      </c>
      <c r="C14" s="355">
        <f>SUM(C8:C13)</f>
        <v>44</v>
      </c>
      <c r="D14" s="148">
        <f t="shared" si="2"/>
        <v>0.1774193548387097</v>
      </c>
      <c r="E14" s="356">
        <f>SUM(E8:E13)</f>
        <v>178</v>
      </c>
      <c r="F14" s="148">
        <f t="shared" si="3"/>
        <v>0.717741935483871</v>
      </c>
      <c r="G14" s="356">
        <f t="shared" si="0"/>
        <v>222</v>
      </c>
      <c r="H14" s="356">
        <f>SUM(H8:H13)</f>
        <v>26</v>
      </c>
      <c r="I14" s="358">
        <f t="shared" si="4"/>
        <v>0.10483870967741936</v>
      </c>
      <c r="J14" s="357">
        <f t="shared" si="1"/>
        <v>248</v>
      </c>
    </row>
    <row r="16" spans="2:10" ht="12.75" customHeight="1">
      <c r="B16" s="833" t="s">
        <v>283</v>
      </c>
      <c r="C16" s="833"/>
      <c r="D16" s="833"/>
      <c r="E16" s="833"/>
      <c r="F16" s="833"/>
      <c r="G16" s="833"/>
      <c r="H16" s="833"/>
      <c r="I16" s="833"/>
      <c r="J16" s="833"/>
    </row>
    <row r="17" spans="2:16" ht="12.75" customHeight="1">
      <c r="B17" s="833"/>
      <c r="C17" s="833"/>
      <c r="D17" s="833"/>
      <c r="E17" s="833"/>
      <c r="F17" s="833"/>
      <c r="G17" s="833"/>
      <c r="H17" s="833"/>
      <c r="I17" s="833"/>
      <c r="J17" s="833"/>
      <c r="K17" s="541"/>
      <c r="L17" s="541"/>
      <c r="M17" s="541"/>
      <c r="N17" s="541"/>
      <c r="O17" s="541"/>
      <c r="P17" s="541"/>
    </row>
    <row r="18" spans="2:16" ht="12.75">
      <c r="B18" s="833"/>
      <c r="C18" s="833"/>
      <c r="D18" s="833"/>
      <c r="E18" s="833"/>
      <c r="F18" s="833"/>
      <c r="G18" s="833"/>
      <c r="H18" s="833"/>
      <c r="I18" s="833"/>
      <c r="J18" s="833"/>
      <c r="K18" s="541"/>
      <c r="L18" s="541"/>
      <c r="M18" s="541"/>
      <c r="N18" s="541"/>
      <c r="O18" s="541"/>
      <c r="P18" s="541"/>
    </row>
    <row r="19" spans="2:16" ht="12.75">
      <c r="B19" s="540"/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</row>
    <row r="20" spans="2:16" ht="12.75"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</row>
    <row r="21" ht="12.75">
      <c r="B21" s="13" t="s">
        <v>243</v>
      </c>
    </row>
    <row r="24" ht="15.75">
      <c r="B24" s="14" t="s">
        <v>1</v>
      </c>
    </row>
  </sheetData>
  <sheetProtection/>
  <mergeCells count="7">
    <mergeCell ref="B16:J18"/>
    <mergeCell ref="B6:B7"/>
    <mergeCell ref="C6:D6"/>
    <mergeCell ref="E6:F6"/>
    <mergeCell ref="G6:G7"/>
    <mergeCell ref="H6:I6"/>
    <mergeCell ref="J6:J7"/>
  </mergeCells>
  <hyperlinks>
    <hyperlink ref="B24" location="Contents!A1" display="Contents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4:J24"/>
  <sheetViews>
    <sheetView zoomScalePageLayoutView="0" workbookViewId="0" topLeftCell="A1">
      <selection activeCell="A6" sqref="A6:IV23"/>
    </sheetView>
  </sheetViews>
  <sheetFormatPr defaultColWidth="9.140625" defaultRowHeight="12.75"/>
  <cols>
    <col min="9" max="9" width="26.57421875" style="0" customWidth="1"/>
  </cols>
  <sheetData>
    <row r="4" spans="2:9" ht="18.75">
      <c r="B4" s="18" t="s">
        <v>284</v>
      </c>
      <c r="C4" s="18"/>
      <c r="D4" s="18"/>
      <c r="E4" s="18"/>
      <c r="F4" s="18"/>
      <c r="G4" s="18"/>
      <c r="H4" s="18"/>
      <c r="I4" s="18"/>
    </row>
    <row r="5" spans="2:9" s="57" customFormat="1" ht="19.5" thickBot="1">
      <c r="B5" s="79"/>
      <c r="C5" s="79"/>
      <c r="D5" s="79"/>
      <c r="E5" s="79"/>
      <c r="F5" s="79"/>
      <c r="G5" s="79"/>
      <c r="H5" s="79"/>
      <c r="I5" s="79"/>
    </row>
    <row r="6" spans="2:9" ht="15">
      <c r="B6" s="837" t="s">
        <v>36</v>
      </c>
      <c r="C6" s="828" t="s">
        <v>13</v>
      </c>
      <c r="D6" s="828"/>
      <c r="E6" s="828" t="s">
        <v>35</v>
      </c>
      <c r="F6" s="828"/>
      <c r="G6" s="828" t="s">
        <v>96</v>
      </c>
      <c r="H6" s="828"/>
      <c r="I6" s="831" t="s">
        <v>5</v>
      </c>
    </row>
    <row r="7" spans="2:9" ht="15" customHeight="1" thickBot="1">
      <c r="B7" s="838"/>
      <c r="C7" s="546" t="s">
        <v>126</v>
      </c>
      <c r="D7" s="543" t="s">
        <v>4</v>
      </c>
      <c r="E7" s="546" t="s">
        <v>126</v>
      </c>
      <c r="F7" s="543" t="s">
        <v>4</v>
      </c>
      <c r="G7" s="546" t="s">
        <v>126</v>
      </c>
      <c r="H7" s="543" t="s">
        <v>4</v>
      </c>
      <c r="I7" s="832"/>
    </row>
    <row r="8" spans="2:9" ht="12.75">
      <c r="B8" s="235" t="s">
        <v>267</v>
      </c>
      <c r="C8" s="300">
        <v>2</v>
      </c>
      <c r="D8" s="301">
        <f aca="true" t="shared" si="0" ref="D8:D14">C8/I8</f>
        <v>0.028169014084507043</v>
      </c>
      <c r="E8" s="302">
        <v>63</v>
      </c>
      <c r="F8" s="301">
        <f aca="true" t="shared" si="1" ref="F8:F13">E8/I8</f>
        <v>0.8873239436619719</v>
      </c>
      <c r="G8" s="302">
        <v>6</v>
      </c>
      <c r="H8" s="303">
        <f aca="true" t="shared" si="2" ref="H8:H14">G8/I8</f>
        <v>0.08450704225352113</v>
      </c>
      <c r="I8" s="304">
        <f aca="true" t="shared" si="3" ref="I8:I14">C8+E8+G8</f>
        <v>71</v>
      </c>
    </row>
    <row r="9" spans="2:9" ht="12.75">
      <c r="B9" s="235" t="s">
        <v>259</v>
      </c>
      <c r="C9" s="300">
        <v>3</v>
      </c>
      <c r="D9" s="301">
        <f t="shared" si="0"/>
        <v>0.043478260869565216</v>
      </c>
      <c r="E9" s="302">
        <v>59</v>
      </c>
      <c r="F9" s="301">
        <f t="shared" si="1"/>
        <v>0.855072463768116</v>
      </c>
      <c r="G9" s="302">
        <v>7</v>
      </c>
      <c r="H9" s="303">
        <f t="shared" si="2"/>
        <v>0.10144927536231885</v>
      </c>
      <c r="I9" s="304">
        <f t="shared" si="3"/>
        <v>69</v>
      </c>
    </row>
    <row r="10" spans="2:9" ht="12.75">
      <c r="B10" s="235" t="s">
        <v>274</v>
      </c>
      <c r="C10" s="300">
        <v>2</v>
      </c>
      <c r="D10" s="301">
        <f t="shared" si="0"/>
        <v>0.045454545454545456</v>
      </c>
      <c r="E10" s="302">
        <v>37</v>
      </c>
      <c r="F10" s="301">
        <f t="shared" si="1"/>
        <v>0.8409090909090909</v>
      </c>
      <c r="G10" s="302">
        <v>5</v>
      </c>
      <c r="H10" s="303">
        <f t="shared" si="2"/>
        <v>0.11363636363636363</v>
      </c>
      <c r="I10" s="304">
        <f t="shared" si="3"/>
        <v>44</v>
      </c>
    </row>
    <row r="11" spans="2:9" ht="12.75">
      <c r="B11" s="235" t="s">
        <v>150</v>
      </c>
      <c r="C11" s="300">
        <v>0</v>
      </c>
      <c r="D11" s="301">
        <f t="shared" si="0"/>
        <v>0</v>
      </c>
      <c r="E11" s="302">
        <v>9</v>
      </c>
      <c r="F11" s="301">
        <f>E11/I11</f>
        <v>0.9</v>
      </c>
      <c r="G11" s="302">
        <v>1</v>
      </c>
      <c r="H11" s="303">
        <f t="shared" si="2"/>
        <v>0.1</v>
      </c>
      <c r="I11" s="304">
        <f t="shared" si="3"/>
        <v>10</v>
      </c>
    </row>
    <row r="12" spans="2:9" ht="12.75">
      <c r="B12" s="5" t="s">
        <v>275</v>
      </c>
      <c r="C12" s="305">
        <v>1</v>
      </c>
      <c r="D12" s="8">
        <f t="shared" si="0"/>
        <v>0.045454545454545456</v>
      </c>
      <c r="E12" s="102">
        <v>21</v>
      </c>
      <c r="F12" s="8">
        <f t="shared" si="1"/>
        <v>0.9545454545454546</v>
      </c>
      <c r="G12" s="102">
        <v>0</v>
      </c>
      <c r="H12" s="306">
        <f t="shared" si="2"/>
        <v>0</v>
      </c>
      <c r="I12" s="307">
        <f t="shared" si="3"/>
        <v>22</v>
      </c>
    </row>
    <row r="13" spans="2:9" ht="13.5" thickBot="1">
      <c r="B13" s="295" t="s">
        <v>276</v>
      </c>
      <c r="C13" s="308">
        <v>2</v>
      </c>
      <c r="D13" s="129">
        <f t="shared" si="0"/>
        <v>0.0625</v>
      </c>
      <c r="E13" s="309">
        <v>28</v>
      </c>
      <c r="F13" s="129">
        <f t="shared" si="1"/>
        <v>0.875</v>
      </c>
      <c r="G13" s="309">
        <v>2</v>
      </c>
      <c r="H13" s="310">
        <f t="shared" si="2"/>
        <v>0.0625</v>
      </c>
      <c r="I13" s="311">
        <f t="shared" si="3"/>
        <v>32</v>
      </c>
    </row>
    <row r="14" spans="2:9" ht="13.5" thickBot="1">
      <c r="B14" s="285" t="s">
        <v>140</v>
      </c>
      <c r="C14" s="312">
        <f>SUM(C8:C13)</f>
        <v>10</v>
      </c>
      <c r="D14" s="313">
        <f t="shared" si="0"/>
        <v>0.04032258064516129</v>
      </c>
      <c r="E14" s="286">
        <f>SUM(E8:E13)</f>
        <v>217</v>
      </c>
      <c r="F14" s="313">
        <f>E14/I14</f>
        <v>0.875</v>
      </c>
      <c r="G14" s="286">
        <f>SUM(G8:G13)</f>
        <v>21</v>
      </c>
      <c r="H14" s="314">
        <f t="shared" si="2"/>
        <v>0.0846774193548387</v>
      </c>
      <c r="I14" s="315">
        <f t="shared" si="3"/>
        <v>248</v>
      </c>
    </row>
    <row r="17" ht="12.75" customHeight="1">
      <c r="B17" s="11" t="s">
        <v>6</v>
      </c>
    </row>
    <row r="18" spans="2:10" ht="12.75" customHeight="1">
      <c r="B18" s="833" t="s">
        <v>283</v>
      </c>
      <c r="C18" s="833"/>
      <c r="D18" s="833"/>
      <c r="E18" s="833"/>
      <c r="F18" s="833"/>
      <c r="G18" s="833"/>
      <c r="H18" s="833"/>
      <c r="I18" s="833"/>
      <c r="J18" s="545"/>
    </row>
    <row r="19" spans="2:10" ht="12.75">
      <c r="B19" s="833"/>
      <c r="C19" s="833"/>
      <c r="D19" s="833"/>
      <c r="E19" s="833"/>
      <c r="F19" s="833"/>
      <c r="G19" s="833"/>
      <c r="H19" s="833"/>
      <c r="I19" s="833"/>
      <c r="J19" s="545"/>
    </row>
    <row r="20" spans="2:10" ht="12.75">
      <c r="B20" s="545"/>
      <c r="C20" s="545"/>
      <c r="D20" s="545"/>
      <c r="E20" s="545"/>
      <c r="F20" s="545"/>
      <c r="G20" s="545"/>
      <c r="H20" s="545"/>
      <c r="I20" s="545"/>
      <c r="J20" s="545"/>
    </row>
    <row r="21" spans="2:10" ht="12.75">
      <c r="B21" s="540"/>
      <c r="C21" s="540"/>
      <c r="D21" s="540"/>
      <c r="E21" s="540"/>
      <c r="F21" s="540"/>
      <c r="G21" s="540"/>
      <c r="H21" s="540"/>
      <c r="I21" s="540"/>
      <c r="J21" s="540"/>
    </row>
    <row r="22" ht="12.75">
      <c r="B22" s="13" t="s">
        <v>243</v>
      </c>
    </row>
    <row r="24" ht="15.75">
      <c r="B24" s="14" t="s">
        <v>1</v>
      </c>
    </row>
  </sheetData>
  <sheetProtection/>
  <mergeCells count="6">
    <mergeCell ref="B6:B7"/>
    <mergeCell ref="C6:D6"/>
    <mergeCell ref="E6:F6"/>
    <mergeCell ref="G6:H6"/>
    <mergeCell ref="I6:I7"/>
    <mergeCell ref="B18:I19"/>
  </mergeCells>
  <hyperlinks>
    <hyperlink ref="B24" location="Contents!A1" display="Contents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5:Y26"/>
  <sheetViews>
    <sheetView zoomScalePageLayoutView="0" workbookViewId="0" topLeftCell="A1">
      <selection activeCell="A7" sqref="A7:IV23"/>
    </sheetView>
  </sheetViews>
  <sheetFormatPr defaultColWidth="9.140625" defaultRowHeight="12.75"/>
  <sheetData>
    <row r="5" spans="2:25" ht="18.75">
      <c r="B5" s="843" t="s">
        <v>285</v>
      </c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ht="13.5" thickBot="1"/>
    <row r="7" spans="2:17" ht="31.5" customHeight="1">
      <c r="B7" s="841" t="s">
        <v>36</v>
      </c>
      <c r="C7" s="839" t="s">
        <v>138</v>
      </c>
      <c r="D7" s="839"/>
      <c r="E7" s="839" t="s">
        <v>62</v>
      </c>
      <c r="F7" s="839"/>
      <c r="G7" s="839" t="s">
        <v>63</v>
      </c>
      <c r="H7" s="839"/>
      <c r="I7" s="844" t="s">
        <v>139</v>
      </c>
      <c r="J7" s="844"/>
      <c r="K7" s="839" t="s">
        <v>66</v>
      </c>
      <c r="L7" s="839"/>
      <c r="M7" s="839" t="s">
        <v>127</v>
      </c>
      <c r="N7" s="839"/>
      <c r="O7" s="839" t="s">
        <v>67</v>
      </c>
      <c r="P7" s="840"/>
      <c r="Q7" s="841" t="s">
        <v>5</v>
      </c>
    </row>
    <row r="8" spans="2:17" ht="45.75" customHeight="1" thickBot="1">
      <c r="B8" s="842"/>
      <c r="C8" s="551" t="s">
        <v>126</v>
      </c>
      <c r="D8" s="551" t="s">
        <v>4</v>
      </c>
      <c r="E8" s="551" t="s">
        <v>126</v>
      </c>
      <c r="F8" s="551" t="s">
        <v>4</v>
      </c>
      <c r="G8" s="551" t="s">
        <v>126</v>
      </c>
      <c r="H8" s="551" t="s">
        <v>4</v>
      </c>
      <c r="I8" s="551" t="s">
        <v>126</v>
      </c>
      <c r="J8" s="551" t="s">
        <v>4</v>
      </c>
      <c r="K8" s="551" t="s">
        <v>126</v>
      </c>
      <c r="L8" s="551" t="s">
        <v>4</v>
      </c>
      <c r="M8" s="551" t="s">
        <v>126</v>
      </c>
      <c r="N8" s="551" t="s">
        <v>4</v>
      </c>
      <c r="O8" s="551" t="s">
        <v>126</v>
      </c>
      <c r="P8" s="552" t="s">
        <v>4</v>
      </c>
      <c r="Q8" s="842"/>
    </row>
    <row r="9" spans="2:17" ht="12.75">
      <c r="B9" s="207" t="s">
        <v>267</v>
      </c>
      <c r="C9" s="191">
        <v>1</v>
      </c>
      <c r="D9" s="92">
        <f aca="true" t="shared" si="0" ref="D9:D15">C9/$Q9</f>
        <v>0.014084507042253521</v>
      </c>
      <c r="E9" s="191">
        <v>1</v>
      </c>
      <c r="F9" s="92">
        <f aca="true" t="shared" si="1" ref="F9:F15">E9/$Q9</f>
        <v>0.014084507042253521</v>
      </c>
      <c r="G9" s="191">
        <v>1</v>
      </c>
      <c r="H9" s="92">
        <f>G9/$Q9</f>
        <v>0.014084507042253521</v>
      </c>
      <c r="I9" s="191">
        <v>67</v>
      </c>
      <c r="J9" s="92">
        <f>I9/$Q9</f>
        <v>0.9436619718309859</v>
      </c>
      <c r="K9" s="191">
        <v>0</v>
      </c>
      <c r="L9" s="92">
        <f aca="true" t="shared" si="2" ref="L9:L15">K9/$Q9</f>
        <v>0</v>
      </c>
      <c r="M9" s="191">
        <v>1</v>
      </c>
      <c r="N9" s="92">
        <f>M9/$Q9</f>
        <v>0.014084507042253521</v>
      </c>
      <c r="O9" s="191">
        <v>0</v>
      </c>
      <c r="P9" s="316">
        <f>O9/$Q9</f>
        <v>0</v>
      </c>
      <c r="Q9" s="317">
        <f>C9+E9+G9+I9+K9+M9+O9</f>
        <v>71</v>
      </c>
    </row>
    <row r="10" spans="2:17" ht="12.75">
      <c r="B10" s="207" t="s">
        <v>259</v>
      </c>
      <c r="C10" s="191">
        <v>0</v>
      </c>
      <c r="D10" s="92">
        <f t="shared" si="0"/>
        <v>0</v>
      </c>
      <c r="E10" s="191">
        <v>1</v>
      </c>
      <c r="F10" s="92">
        <f t="shared" si="1"/>
        <v>0.014492753623188406</v>
      </c>
      <c r="G10" s="191">
        <v>2</v>
      </c>
      <c r="H10" s="92">
        <f aca="true" t="shared" si="3" ref="H10:H15">G10/$Q10</f>
        <v>0.028985507246376812</v>
      </c>
      <c r="I10" s="191">
        <v>66</v>
      </c>
      <c r="J10" s="92">
        <f aca="true" t="shared" si="4" ref="J10:J15">I10/$Q10</f>
        <v>0.9565217391304348</v>
      </c>
      <c r="K10" s="191">
        <v>0</v>
      </c>
      <c r="L10" s="92">
        <f t="shared" si="2"/>
        <v>0</v>
      </c>
      <c r="M10" s="191">
        <v>0</v>
      </c>
      <c r="N10" s="92">
        <f aca="true" t="shared" si="5" ref="N10:N15">M10/$Q10</f>
        <v>0</v>
      </c>
      <c r="O10" s="191">
        <v>0</v>
      </c>
      <c r="P10" s="316">
        <f aca="true" t="shared" si="6" ref="P10:P15">O10/$Q10</f>
        <v>0</v>
      </c>
      <c r="Q10" s="317">
        <f aca="true" t="shared" si="7" ref="Q10:Q15">C10+E10+G10+I10+K10+M10+O10</f>
        <v>69</v>
      </c>
    </row>
    <row r="11" spans="2:17" ht="12.75">
      <c r="B11" s="207" t="s">
        <v>274</v>
      </c>
      <c r="C11" s="191">
        <v>0</v>
      </c>
      <c r="D11" s="92">
        <f t="shared" si="0"/>
        <v>0</v>
      </c>
      <c r="E11" s="191">
        <v>0</v>
      </c>
      <c r="F11" s="92">
        <f t="shared" si="1"/>
        <v>0</v>
      </c>
      <c r="G11" s="191">
        <v>0</v>
      </c>
      <c r="H11" s="92">
        <f t="shared" si="3"/>
        <v>0</v>
      </c>
      <c r="I11" s="191">
        <v>41</v>
      </c>
      <c r="J11" s="92">
        <f t="shared" si="4"/>
        <v>0.9318181818181818</v>
      </c>
      <c r="K11" s="191">
        <v>0</v>
      </c>
      <c r="L11" s="92">
        <f t="shared" si="2"/>
        <v>0</v>
      </c>
      <c r="M11" s="191">
        <v>3</v>
      </c>
      <c r="N11" s="92">
        <f t="shared" si="5"/>
        <v>0.06818181818181818</v>
      </c>
      <c r="O11" s="191">
        <v>0</v>
      </c>
      <c r="P11" s="316">
        <f t="shared" si="6"/>
        <v>0</v>
      </c>
      <c r="Q11" s="317">
        <f t="shared" si="7"/>
        <v>44</v>
      </c>
    </row>
    <row r="12" spans="2:17" ht="12.75">
      <c r="B12" s="207" t="s">
        <v>150</v>
      </c>
      <c r="C12" s="191">
        <v>0</v>
      </c>
      <c r="D12" s="92">
        <f t="shared" si="0"/>
        <v>0</v>
      </c>
      <c r="E12" s="191">
        <v>0</v>
      </c>
      <c r="F12" s="92">
        <f t="shared" si="1"/>
        <v>0</v>
      </c>
      <c r="G12" s="191">
        <v>0</v>
      </c>
      <c r="H12" s="92">
        <f t="shared" si="3"/>
        <v>0</v>
      </c>
      <c r="I12" s="191">
        <v>9</v>
      </c>
      <c r="J12" s="92">
        <f t="shared" si="4"/>
        <v>0.9</v>
      </c>
      <c r="K12" s="191">
        <v>0</v>
      </c>
      <c r="L12" s="92">
        <f t="shared" si="2"/>
        <v>0</v>
      </c>
      <c r="M12" s="191">
        <v>1</v>
      </c>
      <c r="N12" s="92">
        <f t="shared" si="5"/>
        <v>0.1</v>
      </c>
      <c r="O12" s="191">
        <v>0</v>
      </c>
      <c r="P12" s="316">
        <f t="shared" si="6"/>
        <v>0</v>
      </c>
      <c r="Q12" s="317">
        <f t="shared" si="7"/>
        <v>10</v>
      </c>
    </row>
    <row r="13" spans="2:17" ht="12.75">
      <c r="B13" s="5" t="s">
        <v>275</v>
      </c>
      <c r="C13" s="20">
        <v>0</v>
      </c>
      <c r="D13" s="96">
        <f t="shared" si="0"/>
        <v>0</v>
      </c>
      <c r="E13" s="20">
        <v>1</v>
      </c>
      <c r="F13" s="96">
        <f t="shared" si="1"/>
        <v>0.045454545454545456</v>
      </c>
      <c r="G13" s="20">
        <v>0</v>
      </c>
      <c r="H13" s="96">
        <f t="shared" si="3"/>
        <v>0</v>
      </c>
      <c r="I13" s="20">
        <v>19</v>
      </c>
      <c r="J13" s="96">
        <f t="shared" si="4"/>
        <v>0.8636363636363636</v>
      </c>
      <c r="K13" s="20">
        <v>0</v>
      </c>
      <c r="L13" s="96">
        <f t="shared" si="2"/>
        <v>0</v>
      </c>
      <c r="M13" s="20">
        <v>2</v>
      </c>
      <c r="N13" s="96">
        <f t="shared" si="5"/>
        <v>0.09090909090909091</v>
      </c>
      <c r="O13" s="20">
        <v>0</v>
      </c>
      <c r="P13" s="318">
        <f t="shared" si="6"/>
        <v>0</v>
      </c>
      <c r="Q13" s="319">
        <f t="shared" si="7"/>
        <v>22</v>
      </c>
    </row>
    <row r="14" spans="2:17" ht="13.5" thickBot="1">
      <c r="B14" s="284" t="s">
        <v>276</v>
      </c>
      <c r="C14" s="110">
        <v>0</v>
      </c>
      <c r="D14" s="169">
        <f t="shared" si="0"/>
        <v>0</v>
      </c>
      <c r="E14" s="110">
        <v>2</v>
      </c>
      <c r="F14" s="169">
        <f t="shared" si="1"/>
        <v>0.0625</v>
      </c>
      <c r="G14" s="110">
        <v>0</v>
      </c>
      <c r="H14" s="169">
        <f t="shared" si="3"/>
        <v>0</v>
      </c>
      <c r="I14" s="110">
        <v>26</v>
      </c>
      <c r="J14" s="169">
        <f t="shared" si="4"/>
        <v>0.8125</v>
      </c>
      <c r="K14" s="110">
        <v>0</v>
      </c>
      <c r="L14" s="169">
        <f t="shared" si="2"/>
        <v>0</v>
      </c>
      <c r="M14" s="110">
        <v>4</v>
      </c>
      <c r="N14" s="169">
        <f t="shared" si="5"/>
        <v>0.125</v>
      </c>
      <c r="O14" s="110">
        <v>0</v>
      </c>
      <c r="P14" s="320">
        <f t="shared" si="6"/>
        <v>0</v>
      </c>
      <c r="Q14" s="321">
        <f t="shared" si="7"/>
        <v>32</v>
      </c>
    </row>
    <row r="15" spans="2:17" ht="13.5" thickBot="1">
      <c r="B15" s="285" t="s">
        <v>140</v>
      </c>
      <c r="C15" s="256">
        <f>SUM(C9:C14)</f>
        <v>1</v>
      </c>
      <c r="D15" s="254">
        <f t="shared" si="0"/>
        <v>0.004032258064516129</v>
      </c>
      <c r="E15" s="299">
        <f>SUM(E9:E14)</f>
        <v>5</v>
      </c>
      <c r="F15" s="254">
        <f t="shared" si="1"/>
        <v>0.020161290322580645</v>
      </c>
      <c r="G15" s="299">
        <f>SUM(G9:G14)</f>
        <v>3</v>
      </c>
      <c r="H15" s="254">
        <f t="shared" si="3"/>
        <v>0.012096774193548387</v>
      </c>
      <c r="I15" s="299">
        <f>SUM(I9:I14)</f>
        <v>228</v>
      </c>
      <c r="J15" s="254">
        <f t="shared" si="4"/>
        <v>0.9193548387096774</v>
      </c>
      <c r="K15" s="299">
        <f>SUM(K9:K14)</f>
        <v>0</v>
      </c>
      <c r="L15" s="254">
        <f t="shared" si="2"/>
        <v>0</v>
      </c>
      <c r="M15" s="299">
        <f>SUM(M9:M14)</f>
        <v>11</v>
      </c>
      <c r="N15" s="254">
        <f t="shared" si="5"/>
        <v>0.04435483870967742</v>
      </c>
      <c r="O15" s="299">
        <f>SUM(O9:O14)</f>
        <v>0</v>
      </c>
      <c r="P15" s="322">
        <f t="shared" si="6"/>
        <v>0</v>
      </c>
      <c r="Q15" s="323">
        <f t="shared" si="7"/>
        <v>248</v>
      </c>
    </row>
    <row r="16" spans="2:17" ht="12.75">
      <c r="B16" s="533"/>
      <c r="C16" s="547"/>
      <c r="D16" s="133"/>
      <c r="E16" s="548"/>
      <c r="F16" s="133"/>
      <c r="G16" s="548"/>
      <c r="H16" s="133"/>
      <c r="I16" s="548"/>
      <c r="J16" s="133"/>
      <c r="K16" s="548"/>
      <c r="L16" s="133"/>
      <c r="M16" s="548"/>
      <c r="N16" s="133"/>
      <c r="O16" s="549"/>
      <c r="P16" s="133"/>
      <c r="Q16" s="550"/>
    </row>
    <row r="18" ht="12.75">
      <c r="B18" s="11" t="s">
        <v>6</v>
      </c>
    </row>
    <row r="19" spans="2:14" ht="12.75" customHeight="1">
      <c r="B19" s="833" t="s">
        <v>283</v>
      </c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833"/>
    </row>
    <row r="20" spans="2:14" ht="12.75">
      <c r="B20" s="833"/>
      <c r="C20" s="833"/>
      <c r="D20" s="833"/>
      <c r="E20" s="833"/>
      <c r="F20" s="833"/>
      <c r="G20" s="833"/>
      <c r="H20" s="833"/>
      <c r="I20" s="833"/>
      <c r="J20" s="833"/>
      <c r="K20" s="833"/>
      <c r="L20" s="833"/>
      <c r="M20" s="833"/>
      <c r="N20" s="833"/>
    </row>
    <row r="21" spans="2:9" ht="12.75">
      <c r="B21" s="545"/>
      <c r="C21" s="545"/>
      <c r="D21" s="545"/>
      <c r="E21" s="545"/>
      <c r="F21" s="545"/>
      <c r="G21" s="545"/>
      <c r="H21" s="545"/>
      <c r="I21" s="545"/>
    </row>
    <row r="22" spans="2:9" ht="12.75">
      <c r="B22" s="540"/>
      <c r="C22" s="540"/>
      <c r="D22" s="540"/>
      <c r="E22" s="540"/>
      <c r="F22" s="540"/>
      <c r="G22" s="540"/>
      <c r="H22" s="540"/>
      <c r="I22" s="540"/>
    </row>
    <row r="23" ht="12.75">
      <c r="B23" s="13" t="s">
        <v>243</v>
      </c>
    </row>
    <row r="24" ht="12.75">
      <c r="B24" s="13"/>
    </row>
    <row r="26" ht="15.75">
      <c r="B26" s="14" t="s">
        <v>1</v>
      </c>
    </row>
  </sheetData>
  <sheetProtection/>
  <mergeCells count="11">
    <mergeCell ref="K7:L7"/>
    <mergeCell ref="M7:N7"/>
    <mergeCell ref="O7:P7"/>
    <mergeCell ref="Q7:Q8"/>
    <mergeCell ref="B19:N20"/>
    <mergeCell ref="B5:M5"/>
    <mergeCell ref="B7:B8"/>
    <mergeCell ref="C7:D7"/>
    <mergeCell ref="E7:F7"/>
    <mergeCell ref="G7:H7"/>
    <mergeCell ref="I7:J7"/>
  </mergeCells>
  <hyperlinks>
    <hyperlink ref="B26" location="Contents!A1" display="Contents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3:AF23"/>
  <sheetViews>
    <sheetView zoomScalePageLayoutView="0" workbookViewId="0" topLeftCell="A1">
      <selection activeCell="A5" sqref="A5:IV20"/>
    </sheetView>
  </sheetViews>
  <sheetFormatPr defaultColWidth="9.140625" defaultRowHeight="12.75"/>
  <cols>
    <col min="2" max="2" width="27.00390625" style="0" customWidth="1"/>
    <col min="3" max="3" width="4.140625" style="0" bestFit="1" customWidth="1"/>
    <col min="4" max="4" width="10.8515625" style="0" customWidth="1"/>
    <col min="5" max="5" width="4.140625" style="0" bestFit="1" customWidth="1"/>
    <col min="6" max="6" width="9.8515625" style="0" customWidth="1"/>
    <col min="7" max="7" width="4.140625" style="0" bestFit="1" customWidth="1"/>
    <col min="8" max="8" width="5.28125" style="0" bestFit="1" customWidth="1"/>
    <col min="9" max="9" width="13.140625" style="0" bestFit="1" customWidth="1"/>
  </cols>
  <sheetData>
    <row r="3" spans="2:32" ht="18.75">
      <c r="B3" s="843" t="s">
        <v>286</v>
      </c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ht="13.5" thickBot="1"/>
    <row r="5" spans="2:23" ht="48" customHeight="1">
      <c r="B5" s="848" t="s">
        <v>36</v>
      </c>
      <c r="C5" s="839" t="s">
        <v>71</v>
      </c>
      <c r="D5" s="839"/>
      <c r="E5" s="839" t="s">
        <v>72</v>
      </c>
      <c r="F5" s="839"/>
      <c r="G5" s="839" t="s">
        <v>73</v>
      </c>
      <c r="H5" s="839"/>
      <c r="I5" s="839" t="s">
        <v>74</v>
      </c>
      <c r="J5" s="839"/>
      <c r="K5" s="839" t="s">
        <v>75</v>
      </c>
      <c r="L5" s="839"/>
      <c r="M5" s="839" t="s">
        <v>77</v>
      </c>
      <c r="N5" s="839"/>
      <c r="O5" s="839" t="s">
        <v>66</v>
      </c>
      <c r="P5" s="839"/>
      <c r="Q5" s="839" t="s">
        <v>78</v>
      </c>
      <c r="R5" s="839"/>
      <c r="S5" s="839" t="s">
        <v>127</v>
      </c>
      <c r="T5" s="839"/>
      <c r="U5" s="839" t="s">
        <v>67</v>
      </c>
      <c r="V5" s="845"/>
      <c r="W5" s="846" t="s">
        <v>5</v>
      </c>
    </row>
    <row r="6" spans="2:23" ht="16.5" thickBot="1">
      <c r="B6" s="849"/>
      <c r="C6" s="551" t="s">
        <v>126</v>
      </c>
      <c r="D6" s="551" t="s">
        <v>4</v>
      </c>
      <c r="E6" s="551" t="s">
        <v>126</v>
      </c>
      <c r="F6" s="551" t="s">
        <v>4</v>
      </c>
      <c r="G6" s="551" t="s">
        <v>126</v>
      </c>
      <c r="H6" s="551" t="s">
        <v>4</v>
      </c>
      <c r="I6" s="551" t="s">
        <v>126</v>
      </c>
      <c r="J6" s="551" t="s">
        <v>4</v>
      </c>
      <c r="K6" s="551" t="s">
        <v>126</v>
      </c>
      <c r="L6" s="551" t="s">
        <v>4</v>
      </c>
      <c r="M6" s="551" t="s">
        <v>126</v>
      </c>
      <c r="N6" s="551" t="s">
        <v>4</v>
      </c>
      <c r="O6" s="551" t="s">
        <v>126</v>
      </c>
      <c r="P6" s="551" t="s">
        <v>4</v>
      </c>
      <c r="Q6" s="551" t="s">
        <v>126</v>
      </c>
      <c r="R6" s="551" t="s">
        <v>4</v>
      </c>
      <c r="S6" s="551" t="s">
        <v>126</v>
      </c>
      <c r="T6" s="551" t="s">
        <v>4</v>
      </c>
      <c r="U6" s="551" t="s">
        <v>126</v>
      </c>
      <c r="V6" s="561" t="s">
        <v>4</v>
      </c>
      <c r="W6" s="847"/>
    </row>
    <row r="7" spans="2:23" ht="12.75">
      <c r="B7" s="324" t="s">
        <v>267</v>
      </c>
      <c r="C7" s="191">
        <v>0</v>
      </c>
      <c r="D7" s="247">
        <f aca="true" t="shared" si="0" ref="D7:D13">C7/$W7</f>
        <v>0</v>
      </c>
      <c r="E7" s="288">
        <v>3</v>
      </c>
      <c r="F7" s="247">
        <f>E7/$W7</f>
        <v>0.04225352112676056</v>
      </c>
      <c r="G7" s="191">
        <v>0</v>
      </c>
      <c r="H7" s="247">
        <f>G7/$W7</f>
        <v>0</v>
      </c>
      <c r="I7" s="191">
        <v>0</v>
      </c>
      <c r="J7" s="247">
        <f>I7/$W7</f>
        <v>0</v>
      </c>
      <c r="K7" s="288">
        <v>0</v>
      </c>
      <c r="L7" s="247">
        <f>K7/$W7</f>
        <v>0</v>
      </c>
      <c r="M7" s="553">
        <v>1</v>
      </c>
      <c r="N7" s="247">
        <f>M7/$W7</f>
        <v>0.014084507042253521</v>
      </c>
      <c r="O7" s="288">
        <v>0</v>
      </c>
      <c r="P7" s="247">
        <f>O7/$W7</f>
        <v>0</v>
      </c>
      <c r="Q7" s="288">
        <v>3</v>
      </c>
      <c r="R7" s="247">
        <f>Q7/$W7</f>
        <v>0.04225352112676056</v>
      </c>
      <c r="S7" s="288">
        <v>2</v>
      </c>
      <c r="T7" s="247">
        <f>S7/$W7</f>
        <v>0.028169014084507043</v>
      </c>
      <c r="U7" s="288">
        <v>62</v>
      </c>
      <c r="V7" s="554">
        <f>U7/$W7</f>
        <v>0.8732394366197183</v>
      </c>
      <c r="W7" s="325">
        <f aca="true" t="shared" si="1" ref="W7:W13">C7+E7+G7+I7+K7+M7+O7+Q7+S7+U7</f>
        <v>71</v>
      </c>
    </row>
    <row r="8" spans="2:23" ht="12.75">
      <c r="B8" s="324" t="s">
        <v>259</v>
      </c>
      <c r="C8" s="191">
        <v>0</v>
      </c>
      <c r="D8" s="247">
        <f t="shared" si="0"/>
        <v>0</v>
      </c>
      <c r="E8" s="288">
        <v>3</v>
      </c>
      <c r="F8" s="247">
        <f aca="true" t="shared" si="2" ref="F8:F13">E8/$W8</f>
        <v>0.043478260869565216</v>
      </c>
      <c r="G8" s="191">
        <v>1</v>
      </c>
      <c r="H8" s="247">
        <f aca="true" t="shared" si="3" ref="H8:H13">G8/$W8</f>
        <v>0.014492753623188406</v>
      </c>
      <c r="I8" s="191">
        <v>0</v>
      </c>
      <c r="J8" s="247">
        <f aca="true" t="shared" si="4" ref="J8:J13">I8/$W8</f>
        <v>0</v>
      </c>
      <c r="K8" s="288">
        <v>0</v>
      </c>
      <c r="L8" s="247">
        <f aca="true" t="shared" si="5" ref="L8:L13">K8/$W8</f>
        <v>0</v>
      </c>
      <c r="M8" s="553">
        <v>1</v>
      </c>
      <c r="N8" s="247">
        <f aca="true" t="shared" si="6" ref="N8:N13">M8/$W8</f>
        <v>0.014492753623188406</v>
      </c>
      <c r="O8" s="288">
        <v>0</v>
      </c>
      <c r="P8" s="247">
        <f aca="true" t="shared" si="7" ref="P8:P13">O8/$W8</f>
        <v>0</v>
      </c>
      <c r="Q8" s="288">
        <v>7</v>
      </c>
      <c r="R8" s="247">
        <f aca="true" t="shared" si="8" ref="R8:R13">Q8/$W8</f>
        <v>0.10144927536231885</v>
      </c>
      <c r="S8" s="288">
        <v>2</v>
      </c>
      <c r="T8" s="247">
        <f aca="true" t="shared" si="9" ref="T8:T13">S8/$W8</f>
        <v>0.028985507246376812</v>
      </c>
      <c r="U8" s="288">
        <v>55</v>
      </c>
      <c r="V8" s="554">
        <f aca="true" t="shared" si="10" ref="V8:V13">U8/$W8</f>
        <v>0.7971014492753623</v>
      </c>
      <c r="W8" s="325">
        <f t="shared" si="1"/>
        <v>69</v>
      </c>
    </row>
    <row r="9" spans="2:23" ht="12.75">
      <c r="B9" s="324" t="s">
        <v>274</v>
      </c>
      <c r="C9" s="191">
        <v>0</v>
      </c>
      <c r="D9" s="247">
        <f t="shared" si="0"/>
        <v>0</v>
      </c>
      <c r="E9" s="288">
        <v>4</v>
      </c>
      <c r="F9" s="247">
        <f t="shared" si="2"/>
        <v>0.09090909090909091</v>
      </c>
      <c r="G9" s="191">
        <v>0</v>
      </c>
      <c r="H9" s="247">
        <f t="shared" si="3"/>
        <v>0</v>
      </c>
      <c r="I9" s="191">
        <v>0</v>
      </c>
      <c r="J9" s="247">
        <f t="shared" si="4"/>
        <v>0</v>
      </c>
      <c r="K9" s="288">
        <v>0</v>
      </c>
      <c r="L9" s="247">
        <f t="shared" si="5"/>
        <v>0</v>
      </c>
      <c r="M9" s="553">
        <v>0</v>
      </c>
      <c r="N9" s="247">
        <f t="shared" si="6"/>
        <v>0</v>
      </c>
      <c r="O9" s="288">
        <v>1</v>
      </c>
      <c r="P9" s="247">
        <f t="shared" si="7"/>
        <v>0.022727272727272728</v>
      </c>
      <c r="Q9" s="288">
        <v>8</v>
      </c>
      <c r="R9" s="247">
        <f t="shared" si="8"/>
        <v>0.18181818181818182</v>
      </c>
      <c r="S9" s="288">
        <v>0</v>
      </c>
      <c r="T9" s="247">
        <f t="shared" si="9"/>
        <v>0</v>
      </c>
      <c r="U9" s="288">
        <v>31</v>
      </c>
      <c r="V9" s="554">
        <f t="shared" si="10"/>
        <v>0.7045454545454546</v>
      </c>
      <c r="W9" s="325">
        <f t="shared" si="1"/>
        <v>44</v>
      </c>
    </row>
    <row r="10" spans="2:23" ht="12.75">
      <c r="B10" s="324" t="s">
        <v>150</v>
      </c>
      <c r="C10" s="191">
        <v>0</v>
      </c>
      <c r="D10" s="247">
        <f t="shared" si="0"/>
        <v>0</v>
      </c>
      <c r="E10" s="288">
        <v>3</v>
      </c>
      <c r="F10" s="247">
        <f t="shared" si="2"/>
        <v>0.3</v>
      </c>
      <c r="G10" s="191">
        <v>0</v>
      </c>
      <c r="H10" s="247">
        <f t="shared" si="3"/>
        <v>0</v>
      </c>
      <c r="I10" s="191">
        <v>0</v>
      </c>
      <c r="J10" s="247">
        <f>I10/$W10</f>
        <v>0</v>
      </c>
      <c r="K10" s="288">
        <v>0</v>
      </c>
      <c r="L10" s="247">
        <f t="shared" si="5"/>
        <v>0</v>
      </c>
      <c r="M10" s="553">
        <v>0</v>
      </c>
      <c r="N10" s="247">
        <f t="shared" si="6"/>
        <v>0</v>
      </c>
      <c r="O10" s="288">
        <v>0</v>
      </c>
      <c r="P10" s="247">
        <f t="shared" si="7"/>
        <v>0</v>
      </c>
      <c r="Q10" s="288">
        <v>1</v>
      </c>
      <c r="R10" s="247">
        <f t="shared" si="8"/>
        <v>0.1</v>
      </c>
      <c r="S10" s="288">
        <v>0</v>
      </c>
      <c r="T10" s="247">
        <f t="shared" si="9"/>
        <v>0</v>
      </c>
      <c r="U10" s="288">
        <v>6</v>
      </c>
      <c r="V10" s="554">
        <f t="shared" si="10"/>
        <v>0.6</v>
      </c>
      <c r="W10" s="325">
        <f t="shared" si="1"/>
        <v>10</v>
      </c>
    </row>
    <row r="11" spans="2:23" ht="12.75">
      <c r="B11" s="326" t="s">
        <v>275</v>
      </c>
      <c r="C11" s="20">
        <v>0</v>
      </c>
      <c r="D11" s="40">
        <f t="shared" si="0"/>
        <v>0</v>
      </c>
      <c r="E11" s="100">
        <v>8</v>
      </c>
      <c r="F11" s="40">
        <f t="shared" si="2"/>
        <v>0.36363636363636365</v>
      </c>
      <c r="G11" s="20">
        <v>0</v>
      </c>
      <c r="H11" s="40">
        <f t="shared" si="3"/>
        <v>0</v>
      </c>
      <c r="I11" s="20">
        <v>0</v>
      </c>
      <c r="J11" s="40">
        <f t="shared" si="4"/>
        <v>0</v>
      </c>
      <c r="K11" s="100">
        <v>0</v>
      </c>
      <c r="L11" s="40">
        <f t="shared" si="5"/>
        <v>0</v>
      </c>
      <c r="M11" s="555">
        <v>1</v>
      </c>
      <c r="N11" s="40">
        <f t="shared" si="6"/>
        <v>0.045454545454545456</v>
      </c>
      <c r="O11" s="100">
        <v>1</v>
      </c>
      <c r="P11" s="40">
        <f t="shared" si="7"/>
        <v>0.045454545454545456</v>
      </c>
      <c r="Q11" s="100">
        <v>4</v>
      </c>
      <c r="R11" s="40">
        <f t="shared" si="8"/>
        <v>0.18181818181818182</v>
      </c>
      <c r="S11" s="100">
        <v>2</v>
      </c>
      <c r="T11" s="40">
        <f t="shared" si="9"/>
        <v>0.09090909090909091</v>
      </c>
      <c r="U11" s="100">
        <v>6</v>
      </c>
      <c r="V11" s="556">
        <f t="shared" si="10"/>
        <v>0.2727272727272727</v>
      </c>
      <c r="W11" s="327">
        <f t="shared" si="1"/>
        <v>22</v>
      </c>
    </row>
    <row r="12" spans="2:23" ht="13.5" thickBot="1">
      <c r="B12" s="328" t="s">
        <v>276</v>
      </c>
      <c r="C12" s="110">
        <v>0</v>
      </c>
      <c r="D12" s="134">
        <f t="shared" si="0"/>
        <v>0</v>
      </c>
      <c r="E12" s="296">
        <v>8</v>
      </c>
      <c r="F12" s="134">
        <f t="shared" si="2"/>
        <v>0.25</v>
      </c>
      <c r="G12" s="110">
        <v>2</v>
      </c>
      <c r="H12" s="134">
        <f t="shared" si="3"/>
        <v>0.0625</v>
      </c>
      <c r="I12" s="110">
        <v>1</v>
      </c>
      <c r="J12" s="134">
        <f t="shared" si="4"/>
        <v>0.03125</v>
      </c>
      <c r="K12" s="296">
        <v>1</v>
      </c>
      <c r="L12" s="134">
        <f t="shared" si="5"/>
        <v>0.03125</v>
      </c>
      <c r="M12" s="557">
        <v>0</v>
      </c>
      <c r="N12" s="134">
        <f t="shared" si="6"/>
        <v>0</v>
      </c>
      <c r="O12" s="296">
        <v>0</v>
      </c>
      <c r="P12" s="134">
        <f t="shared" si="7"/>
        <v>0</v>
      </c>
      <c r="Q12" s="296">
        <v>7</v>
      </c>
      <c r="R12" s="134">
        <f t="shared" si="8"/>
        <v>0.21875</v>
      </c>
      <c r="S12" s="296">
        <v>2</v>
      </c>
      <c r="T12" s="134">
        <f t="shared" si="9"/>
        <v>0.0625</v>
      </c>
      <c r="U12" s="296">
        <v>11</v>
      </c>
      <c r="V12" s="558">
        <f t="shared" si="10"/>
        <v>0.34375</v>
      </c>
      <c r="W12" s="329">
        <f t="shared" si="1"/>
        <v>32</v>
      </c>
    </row>
    <row r="13" spans="2:23" ht="13.5" thickBot="1">
      <c r="B13" s="330" t="s">
        <v>140</v>
      </c>
      <c r="C13" s="225">
        <f>SUM(C7:C12)</f>
        <v>0</v>
      </c>
      <c r="D13" s="254">
        <f t="shared" si="0"/>
        <v>0</v>
      </c>
      <c r="E13" s="299">
        <f>SUM(E7:E12)</f>
        <v>29</v>
      </c>
      <c r="F13" s="254">
        <f t="shared" si="2"/>
        <v>0.11693548387096774</v>
      </c>
      <c r="G13" s="225">
        <f>SUM(G7:G12)</f>
        <v>3</v>
      </c>
      <c r="H13" s="254">
        <f t="shared" si="3"/>
        <v>0.012096774193548387</v>
      </c>
      <c r="I13" s="225">
        <f>SUM(I7:I12)</f>
        <v>1</v>
      </c>
      <c r="J13" s="254">
        <f t="shared" si="4"/>
        <v>0.004032258064516129</v>
      </c>
      <c r="K13" s="299">
        <f>SUM(K7:K12)</f>
        <v>1</v>
      </c>
      <c r="L13" s="254">
        <f t="shared" si="5"/>
        <v>0.004032258064516129</v>
      </c>
      <c r="M13" s="559">
        <f>SUM(M7:M12)</f>
        <v>3</v>
      </c>
      <c r="N13" s="254">
        <f t="shared" si="6"/>
        <v>0.012096774193548387</v>
      </c>
      <c r="O13" s="299">
        <f>SUM(O7:O12)</f>
        <v>2</v>
      </c>
      <c r="P13" s="254">
        <f t="shared" si="7"/>
        <v>0.008064516129032258</v>
      </c>
      <c r="Q13" s="299">
        <f>SUM(Q7:Q12)</f>
        <v>30</v>
      </c>
      <c r="R13" s="254">
        <f t="shared" si="8"/>
        <v>0.12096774193548387</v>
      </c>
      <c r="S13" s="299">
        <f>SUM(S7:S12)</f>
        <v>8</v>
      </c>
      <c r="T13" s="254">
        <f t="shared" si="9"/>
        <v>0.03225806451612903</v>
      </c>
      <c r="U13" s="299">
        <f>SUM(U7:U12)</f>
        <v>171</v>
      </c>
      <c r="V13" s="560">
        <f t="shared" si="10"/>
        <v>0.6895161290322581</v>
      </c>
      <c r="W13" s="331">
        <f t="shared" si="1"/>
        <v>248</v>
      </c>
    </row>
    <row r="15" ht="12.75">
      <c r="B15" s="11" t="s">
        <v>6</v>
      </c>
    </row>
    <row r="16" spans="2:17" ht="12.75" customHeight="1">
      <c r="B16" s="833" t="s">
        <v>283</v>
      </c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3"/>
    </row>
    <row r="17" spans="2:17" ht="12.75">
      <c r="B17" s="833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</row>
    <row r="18" spans="2:16" ht="12.75">
      <c r="B18" s="545"/>
      <c r="C18" s="545"/>
      <c r="D18" s="545"/>
      <c r="E18" s="545"/>
      <c r="F18" s="545"/>
      <c r="G18" s="545"/>
      <c r="H18" s="545"/>
      <c r="I18" s="545"/>
      <c r="O18" s="540"/>
      <c r="P18" s="540"/>
    </row>
    <row r="19" spans="2:9" ht="12.75">
      <c r="B19" s="540"/>
      <c r="C19" s="540"/>
      <c r="D19" s="540"/>
      <c r="E19" s="540"/>
      <c r="F19" s="540"/>
      <c r="G19" s="540"/>
      <c r="H19" s="540"/>
      <c r="I19" s="540"/>
    </row>
    <row r="20" ht="12.75">
      <c r="B20" s="13" t="s">
        <v>243</v>
      </c>
    </row>
    <row r="23" ht="15.75">
      <c r="B23" s="14" t="s">
        <v>1</v>
      </c>
    </row>
  </sheetData>
  <sheetProtection/>
  <mergeCells count="14">
    <mergeCell ref="B3:N3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W6"/>
    <mergeCell ref="B16:Q17"/>
  </mergeCells>
  <hyperlinks>
    <hyperlink ref="B23" location="Contents!A1" display="Contents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4:AE24"/>
  <sheetViews>
    <sheetView zoomScalePageLayoutView="0" workbookViewId="0" topLeftCell="A1">
      <selection activeCell="H39" sqref="H39"/>
    </sheetView>
  </sheetViews>
  <sheetFormatPr defaultColWidth="9.140625" defaultRowHeight="12.75"/>
  <sheetData>
    <row r="4" spans="2:31" ht="18.75">
      <c r="B4" s="843" t="s">
        <v>287</v>
      </c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ht="13.5" thickBot="1"/>
    <row r="6" spans="2:27" ht="31.5" customHeight="1" thickBot="1">
      <c r="B6" s="853" t="s">
        <v>36</v>
      </c>
      <c r="C6" s="852" t="s">
        <v>134</v>
      </c>
      <c r="D6" s="852"/>
      <c r="E6" s="852" t="s">
        <v>92</v>
      </c>
      <c r="F6" s="852"/>
      <c r="G6" s="852" t="s">
        <v>51</v>
      </c>
      <c r="H6" s="852"/>
      <c r="I6" s="852" t="s">
        <v>52</v>
      </c>
      <c r="J6" s="852"/>
      <c r="K6" s="852" t="s">
        <v>53</v>
      </c>
      <c r="L6" s="852"/>
      <c r="M6" s="852" t="s">
        <v>54</v>
      </c>
      <c r="N6" s="852"/>
      <c r="O6" s="852" t="s">
        <v>55</v>
      </c>
      <c r="P6" s="852"/>
      <c r="Q6" s="852" t="s">
        <v>56</v>
      </c>
      <c r="R6" s="852"/>
      <c r="S6" s="852" t="s">
        <v>57</v>
      </c>
      <c r="T6" s="852"/>
      <c r="U6" s="852" t="s">
        <v>79</v>
      </c>
      <c r="V6" s="852"/>
      <c r="W6" s="839" t="s">
        <v>96</v>
      </c>
      <c r="X6" s="839"/>
      <c r="Y6" s="839" t="s">
        <v>67</v>
      </c>
      <c r="Z6" s="840"/>
      <c r="AA6" s="850" t="s">
        <v>5</v>
      </c>
    </row>
    <row r="7" spans="2:27" ht="16.5" thickBot="1">
      <c r="B7" s="854"/>
      <c r="C7" s="551" t="s">
        <v>126</v>
      </c>
      <c r="D7" s="551" t="s">
        <v>4</v>
      </c>
      <c r="E7" s="551" t="s">
        <v>126</v>
      </c>
      <c r="F7" s="551" t="s">
        <v>4</v>
      </c>
      <c r="G7" s="551" t="s">
        <v>126</v>
      </c>
      <c r="H7" s="551" t="s">
        <v>4</v>
      </c>
      <c r="I7" s="551" t="s">
        <v>126</v>
      </c>
      <c r="J7" s="551" t="s">
        <v>4</v>
      </c>
      <c r="K7" s="551" t="s">
        <v>126</v>
      </c>
      <c r="L7" s="551" t="s">
        <v>4</v>
      </c>
      <c r="M7" s="551" t="s">
        <v>126</v>
      </c>
      <c r="N7" s="551" t="s">
        <v>4</v>
      </c>
      <c r="O7" s="551" t="s">
        <v>126</v>
      </c>
      <c r="P7" s="551" t="s">
        <v>4</v>
      </c>
      <c r="Q7" s="551" t="s">
        <v>126</v>
      </c>
      <c r="R7" s="551" t="s">
        <v>4</v>
      </c>
      <c r="S7" s="551" t="s">
        <v>126</v>
      </c>
      <c r="T7" s="551" t="s">
        <v>4</v>
      </c>
      <c r="U7" s="852" t="s">
        <v>126</v>
      </c>
      <c r="V7" s="852" t="s">
        <v>4</v>
      </c>
      <c r="W7" s="551" t="s">
        <v>126</v>
      </c>
      <c r="X7" s="551" t="s">
        <v>4</v>
      </c>
      <c r="Y7" s="551" t="s">
        <v>126</v>
      </c>
      <c r="Z7" s="552" t="s">
        <v>4</v>
      </c>
      <c r="AA7" s="851"/>
    </row>
    <row r="8" spans="2:27" ht="12.75">
      <c r="B8" s="207" t="s">
        <v>267</v>
      </c>
      <c r="C8" s="288">
        <v>51</v>
      </c>
      <c r="D8" s="247">
        <f aca="true" t="shared" si="0" ref="D8:D14">C8/$AA8</f>
        <v>0.7183098591549296</v>
      </c>
      <c r="E8" s="288">
        <v>10</v>
      </c>
      <c r="F8" s="247">
        <f aca="true" t="shared" si="1" ref="F8:F14">E8/$AA8</f>
        <v>0.14084507042253522</v>
      </c>
      <c r="G8" s="288">
        <v>2</v>
      </c>
      <c r="H8" s="247">
        <f aca="true" t="shared" si="2" ref="H8:H14">G8/$AA8</f>
        <v>0.028169014084507043</v>
      </c>
      <c r="I8" s="288">
        <v>1</v>
      </c>
      <c r="J8" s="247">
        <f aca="true" t="shared" si="3" ref="J8:J14">I8/$AA8</f>
        <v>0.014084507042253521</v>
      </c>
      <c r="K8" s="288">
        <v>2</v>
      </c>
      <c r="L8" s="247">
        <f aca="true" t="shared" si="4" ref="L8:L14">K8/$AA8</f>
        <v>0.028169014084507043</v>
      </c>
      <c r="M8" s="288">
        <v>3</v>
      </c>
      <c r="N8" s="247">
        <f aca="true" t="shared" si="5" ref="N8:N14">M8/$AA8</f>
        <v>0.04225352112676056</v>
      </c>
      <c r="O8" s="288">
        <v>1</v>
      </c>
      <c r="P8" s="247">
        <f aca="true" t="shared" si="6" ref="P8:P14">O8/$AA8</f>
        <v>0.014084507042253521</v>
      </c>
      <c r="Q8" s="288">
        <v>1</v>
      </c>
      <c r="R8" s="247">
        <f aca="true" t="shared" si="7" ref="R8:R14">Q8/$AA8</f>
        <v>0.014084507042253521</v>
      </c>
      <c r="S8" s="288">
        <v>0</v>
      </c>
      <c r="T8" s="247">
        <f aca="true" t="shared" si="8" ref="T8:T14">S8/$AA8</f>
        <v>0</v>
      </c>
      <c r="U8" s="538">
        <v>0</v>
      </c>
      <c r="V8" s="511">
        <f aca="true" t="shared" si="9" ref="V8:V14">U8/$AA8</f>
        <v>0</v>
      </c>
      <c r="W8" s="289">
        <v>0</v>
      </c>
      <c r="X8" s="247">
        <f aca="true" t="shared" si="10" ref="X8:X14">W8/$AA8</f>
        <v>0</v>
      </c>
      <c r="Y8" s="289">
        <v>0</v>
      </c>
      <c r="Z8" s="290">
        <f aca="true" t="shared" si="11" ref="Z8:Z14">Y8/$AA8</f>
        <v>0</v>
      </c>
      <c r="AA8" s="332">
        <f aca="true" t="shared" si="12" ref="AA8:AA13">C8+E8+G8+I8+K8+M8+O8+Q8+S8+U8+W8+Y8</f>
        <v>71</v>
      </c>
    </row>
    <row r="9" spans="2:27" ht="12.75">
      <c r="B9" s="207" t="s">
        <v>259</v>
      </c>
      <c r="C9" s="288">
        <v>14</v>
      </c>
      <c r="D9" s="247">
        <f t="shared" si="0"/>
        <v>0.2028985507246377</v>
      </c>
      <c r="E9" s="288">
        <v>27</v>
      </c>
      <c r="F9" s="247">
        <f t="shared" si="1"/>
        <v>0.391304347826087</v>
      </c>
      <c r="G9" s="288">
        <v>9</v>
      </c>
      <c r="H9" s="247">
        <f t="shared" si="2"/>
        <v>0.13043478260869565</v>
      </c>
      <c r="I9" s="288">
        <v>7</v>
      </c>
      <c r="J9" s="247">
        <f t="shared" si="3"/>
        <v>0.10144927536231885</v>
      </c>
      <c r="K9" s="288">
        <v>7</v>
      </c>
      <c r="L9" s="247">
        <f t="shared" si="4"/>
        <v>0.10144927536231885</v>
      </c>
      <c r="M9" s="288">
        <v>3</v>
      </c>
      <c r="N9" s="247">
        <f t="shared" si="5"/>
        <v>0.043478260869565216</v>
      </c>
      <c r="O9" s="288">
        <v>1</v>
      </c>
      <c r="P9" s="247">
        <f t="shared" si="6"/>
        <v>0.014492753623188406</v>
      </c>
      <c r="Q9" s="288">
        <v>1</v>
      </c>
      <c r="R9" s="247">
        <f t="shared" si="7"/>
        <v>0.014492753623188406</v>
      </c>
      <c r="S9" s="288">
        <v>0</v>
      </c>
      <c r="T9" s="247">
        <f t="shared" si="8"/>
        <v>0</v>
      </c>
      <c r="U9" s="31">
        <v>0</v>
      </c>
      <c r="V9" s="96">
        <f t="shared" si="9"/>
        <v>0</v>
      </c>
      <c r="W9" s="289">
        <v>0</v>
      </c>
      <c r="X9" s="247">
        <f t="shared" si="10"/>
        <v>0</v>
      </c>
      <c r="Y9" s="289">
        <v>0</v>
      </c>
      <c r="Z9" s="290">
        <f t="shared" si="11"/>
        <v>0</v>
      </c>
      <c r="AA9" s="332">
        <f t="shared" si="12"/>
        <v>69</v>
      </c>
    </row>
    <row r="10" spans="2:27" ht="12.75">
      <c r="B10" s="207" t="s">
        <v>274</v>
      </c>
      <c r="C10" s="288">
        <v>1</v>
      </c>
      <c r="D10" s="247">
        <f t="shared" si="0"/>
        <v>0.022727272727272728</v>
      </c>
      <c r="E10" s="288">
        <v>12</v>
      </c>
      <c r="F10" s="247">
        <f t="shared" si="1"/>
        <v>0.2727272727272727</v>
      </c>
      <c r="G10" s="288">
        <v>10</v>
      </c>
      <c r="H10" s="247">
        <f t="shared" si="2"/>
        <v>0.22727272727272727</v>
      </c>
      <c r="I10" s="288">
        <v>8</v>
      </c>
      <c r="J10" s="247">
        <f t="shared" si="3"/>
        <v>0.18181818181818182</v>
      </c>
      <c r="K10" s="288">
        <v>5</v>
      </c>
      <c r="L10" s="247">
        <f t="shared" si="4"/>
        <v>0.11363636363636363</v>
      </c>
      <c r="M10" s="288">
        <v>5</v>
      </c>
      <c r="N10" s="247">
        <f t="shared" si="5"/>
        <v>0.11363636363636363</v>
      </c>
      <c r="O10" s="288">
        <v>2</v>
      </c>
      <c r="P10" s="247">
        <f t="shared" si="6"/>
        <v>0.045454545454545456</v>
      </c>
      <c r="Q10" s="288">
        <v>1</v>
      </c>
      <c r="R10" s="247">
        <f t="shared" si="7"/>
        <v>0.022727272727272728</v>
      </c>
      <c r="S10" s="288">
        <v>0</v>
      </c>
      <c r="T10" s="247">
        <f t="shared" si="8"/>
        <v>0</v>
      </c>
      <c r="U10" s="31">
        <v>0</v>
      </c>
      <c r="V10" s="96">
        <f t="shared" si="9"/>
        <v>0</v>
      </c>
      <c r="W10" s="289">
        <v>0</v>
      </c>
      <c r="X10" s="247">
        <f t="shared" si="10"/>
        <v>0</v>
      </c>
      <c r="Y10" s="289">
        <v>0</v>
      </c>
      <c r="Z10" s="290">
        <f t="shared" si="11"/>
        <v>0</v>
      </c>
      <c r="AA10" s="332">
        <f t="shared" si="12"/>
        <v>44</v>
      </c>
    </row>
    <row r="11" spans="2:27" ht="12.75">
      <c r="B11" s="207" t="s">
        <v>150</v>
      </c>
      <c r="C11" s="288">
        <v>0</v>
      </c>
      <c r="D11" s="247">
        <f t="shared" si="0"/>
        <v>0</v>
      </c>
      <c r="E11" s="288">
        <v>1</v>
      </c>
      <c r="F11" s="247">
        <f t="shared" si="1"/>
        <v>0.1</v>
      </c>
      <c r="G11" s="288">
        <v>1</v>
      </c>
      <c r="H11" s="247">
        <f t="shared" si="2"/>
        <v>0.1</v>
      </c>
      <c r="I11" s="288">
        <v>4</v>
      </c>
      <c r="J11" s="247">
        <f t="shared" si="3"/>
        <v>0.4</v>
      </c>
      <c r="K11" s="288">
        <v>0</v>
      </c>
      <c r="L11" s="247">
        <f t="shared" si="4"/>
        <v>0</v>
      </c>
      <c r="M11" s="288">
        <v>2</v>
      </c>
      <c r="N11" s="247">
        <f t="shared" si="5"/>
        <v>0.2</v>
      </c>
      <c r="O11" s="288">
        <v>2</v>
      </c>
      <c r="P11" s="247">
        <f t="shared" si="6"/>
        <v>0.2</v>
      </c>
      <c r="Q11" s="288">
        <v>0</v>
      </c>
      <c r="R11" s="247">
        <f t="shared" si="7"/>
        <v>0</v>
      </c>
      <c r="S11" s="288">
        <v>0</v>
      </c>
      <c r="T11" s="247">
        <f t="shared" si="8"/>
        <v>0</v>
      </c>
      <c r="U11" s="31">
        <v>0</v>
      </c>
      <c r="V11" s="96">
        <f t="shared" si="9"/>
        <v>0</v>
      </c>
      <c r="W11" s="289">
        <v>0</v>
      </c>
      <c r="X11" s="247">
        <f t="shared" si="10"/>
        <v>0</v>
      </c>
      <c r="Y11" s="289">
        <v>0</v>
      </c>
      <c r="Z11" s="290">
        <f t="shared" si="11"/>
        <v>0</v>
      </c>
      <c r="AA11" s="332">
        <f t="shared" si="12"/>
        <v>10</v>
      </c>
    </row>
    <row r="12" spans="2:27" ht="12.75">
      <c r="B12" s="5" t="s">
        <v>275</v>
      </c>
      <c r="C12" s="100">
        <v>0</v>
      </c>
      <c r="D12" s="40">
        <f t="shared" si="0"/>
        <v>0</v>
      </c>
      <c r="E12" s="100">
        <v>0</v>
      </c>
      <c r="F12" s="40">
        <f t="shared" si="1"/>
        <v>0</v>
      </c>
      <c r="G12" s="100">
        <v>4</v>
      </c>
      <c r="H12" s="40">
        <f t="shared" si="2"/>
        <v>0.18181818181818182</v>
      </c>
      <c r="I12" s="100">
        <v>2</v>
      </c>
      <c r="J12" s="40">
        <f t="shared" si="3"/>
        <v>0.09090909090909091</v>
      </c>
      <c r="K12" s="100">
        <v>4</v>
      </c>
      <c r="L12" s="40">
        <f t="shared" si="4"/>
        <v>0.18181818181818182</v>
      </c>
      <c r="M12" s="100">
        <v>6</v>
      </c>
      <c r="N12" s="40">
        <f t="shared" si="5"/>
        <v>0.2727272727272727</v>
      </c>
      <c r="O12" s="100">
        <v>3</v>
      </c>
      <c r="P12" s="40">
        <f t="shared" si="6"/>
        <v>0.13636363636363635</v>
      </c>
      <c r="Q12" s="100">
        <v>2</v>
      </c>
      <c r="R12" s="40">
        <f t="shared" si="7"/>
        <v>0.09090909090909091</v>
      </c>
      <c r="S12" s="100">
        <v>0</v>
      </c>
      <c r="T12" s="40">
        <f t="shared" si="8"/>
        <v>0</v>
      </c>
      <c r="U12" s="31">
        <v>0</v>
      </c>
      <c r="V12" s="96">
        <f t="shared" si="9"/>
        <v>0</v>
      </c>
      <c r="W12" s="101">
        <v>1</v>
      </c>
      <c r="X12" s="40">
        <f t="shared" si="10"/>
        <v>0.045454545454545456</v>
      </c>
      <c r="Y12" s="101">
        <v>0</v>
      </c>
      <c r="Z12" s="293">
        <f t="shared" si="11"/>
        <v>0</v>
      </c>
      <c r="AA12" s="333">
        <f t="shared" si="12"/>
        <v>22</v>
      </c>
    </row>
    <row r="13" spans="2:27" ht="13.5" thickBot="1">
      <c r="B13" s="284" t="s">
        <v>276</v>
      </c>
      <c r="C13" s="296">
        <v>0</v>
      </c>
      <c r="D13" s="134">
        <f t="shared" si="0"/>
        <v>0</v>
      </c>
      <c r="E13" s="296">
        <v>1</v>
      </c>
      <c r="F13" s="134">
        <f t="shared" si="1"/>
        <v>0.03125</v>
      </c>
      <c r="G13" s="296">
        <v>3</v>
      </c>
      <c r="H13" s="134">
        <f t="shared" si="2"/>
        <v>0.09375</v>
      </c>
      <c r="I13" s="296">
        <v>4</v>
      </c>
      <c r="J13" s="134">
        <f t="shared" si="3"/>
        <v>0.125</v>
      </c>
      <c r="K13" s="296">
        <v>5</v>
      </c>
      <c r="L13" s="134">
        <f t="shared" si="4"/>
        <v>0.15625</v>
      </c>
      <c r="M13" s="296">
        <v>8</v>
      </c>
      <c r="N13" s="134">
        <f t="shared" si="5"/>
        <v>0.25</v>
      </c>
      <c r="O13" s="296">
        <v>8</v>
      </c>
      <c r="P13" s="134">
        <f t="shared" si="6"/>
        <v>0.25</v>
      </c>
      <c r="Q13" s="296">
        <v>1</v>
      </c>
      <c r="R13" s="134">
        <f t="shared" si="7"/>
        <v>0.03125</v>
      </c>
      <c r="S13" s="296">
        <v>0</v>
      </c>
      <c r="T13" s="134">
        <f t="shared" si="8"/>
        <v>0</v>
      </c>
      <c r="U13" s="135">
        <v>0</v>
      </c>
      <c r="V13" s="169">
        <f t="shared" si="9"/>
        <v>0</v>
      </c>
      <c r="W13" s="296">
        <v>2</v>
      </c>
      <c r="X13" s="134">
        <f t="shared" si="10"/>
        <v>0.0625</v>
      </c>
      <c r="Y13" s="297">
        <v>0</v>
      </c>
      <c r="Z13" s="298">
        <f t="shared" si="11"/>
        <v>0</v>
      </c>
      <c r="AA13" s="334">
        <f t="shared" si="12"/>
        <v>32</v>
      </c>
    </row>
    <row r="14" spans="2:27" ht="13.5" thickBot="1">
      <c r="B14" s="285" t="s">
        <v>140</v>
      </c>
      <c r="C14" s="299">
        <f>SUM(C8:C13)</f>
        <v>66</v>
      </c>
      <c r="D14" s="254">
        <f t="shared" si="0"/>
        <v>0.2661290322580645</v>
      </c>
      <c r="E14" s="299">
        <f>SUM(E8:E13)</f>
        <v>51</v>
      </c>
      <c r="F14" s="254">
        <f t="shared" si="1"/>
        <v>0.2056451612903226</v>
      </c>
      <c r="G14" s="299">
        <f>SUM(G8:G13)</f>
        <v>29</v>
      </c>
      <c r="H14" s="254">
        <f t="shared" si="2"/>
        <v>0.11693548387096774</v>
      </c>
      <c r="I14" s="299">
        <f>SUM(I8:I13)</f>
        <v>26</v>
      </c>
      <c r="J14" s="254">
        <f t="shared" si="3"/>
        <v>0.10483870967741936</v>
      </c>
      <c r="K14" s="299">
        <f>SUM(K8:K13)</f>
        <v>23</v>
      </c>
      <c r="L14" s="254">
        <f t="shared" si="4"/>
        <v>0.09274193548387097</v>
      </c>
      <c r="M14" s="299">
        <f>SUM(M8:M13)</f>
        <v>27</v>
      </c>
      <c r="N14" s="254">
        <f t="shared" si="5"/>
        <v>0.10887096774193548</v>
      </c>
      <c r="O14" s="299">
        <f>SUM(O8:O13)</f>
        <v>17</v>
      </c>
      <c r="P14" s="254">
        <f t="shared" si="6"/>
        <v>0.06854838709677419</v>
      </c>
      <c r="Q14" s="299">
        <f>SUM(Q8:Q13)</f>
        <v>6</v>
      </c>
      <c r="R14" s="254">
        <f t="shared" si="7"/>
        <v>0.024193548387096774</v>
      </c>
      <c r="S14" s="299">
        <f>SUM(S8:S13)</f>
        <v>0</v>
      </c>
      <c r="T14" s="254">
        <f t="shared" si="8"/>
        <v>0</v>
      </c>
      <c r="U14" s="255">
        <f>SUM(U8:U13)</f>
        <v>0</v>
      </c>
      <c r="V14" s="254">
        <f t="shared" si="9"/>
        <v>0</v>
      </c>
      <c r="W14" s="299">
        <f>SUM(W8:W13)</f>
        <v>3</v>
      </c>
      <c r="X14" s="254">
        <f t="shared" si="10"/>
        <v>0.012096774193548387</v>
      </c>
      <c r="Y14" s="562">
        <f>SUM(Y8:Y13)</f>
        <v>0</v>
      </c>
      <c r="Z14" s="322">
        <f t="shared" si="11"/>
        <v>0</v>
      </c>
      <c r="AA14" s="335">
        <f>C14+E14+G14+I14+K14+M14+O14+Q14+S14+U14+W14+Y14</f>
        <v>248</v>
      </c>
    </row>
    <row r="15" spans="20:22" ht="12.75">
      <c r="T15" s="59"/>
      <c r="U15" s="59"/>
      <c r="V15" s="59"/>
    </row>
    <row r="16" ht="12.75">
      <c r="B16" s="11" t="s">
        <v>6</v>
      </c>
    </row>
    <row r="17" spans="2:18" ht="12.75" customHeight="1">
      <c r="B17" s="833" t="s">
        <v>283</v>
      </c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</row>
    <row r="18" spans="2:18" ht="12.75">
      <c r="B18" s="833"/>
      <c r="C18" s="833"/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833"/>
      <c r="O18" s="833"/>
      <c r="P18" s="833"/>
      <c r="Q18" s="833"/>
      <c r="R18" s="833"/>
    </row>
    <row r="19" spans="2:16" ht="12.75">
      <c r="B19" s="540"/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</row>
    <row r="20" spans="2:16" ht="12.75"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</row>
    <row r="21" ht="12.75">
      <c r="B21" s="13" t="s">
        <v>243</v>
      </c>
    </row>
    <row r="24" ht="15.75">
      <c r="B24" s="14" t="s">
        <v>1</v>
      </c>
    </row>
  </sheetData>
  <sheetProtection/>
  <mergeCells count="17">
    <mergeCell ref="B4:N4"/>
    <mergeCell ref="B6:B7"/>
    <mergeCell ref="C6:D6"/>
    <mergeCell ref="E6:F6"/>
    <mergeCell ref="G6:H6"/>
    <mergeCell ref="I6:J6"/>
    <mergeCell ref="K6:L6"/>
    <mergeCell ref="M6:N6"/>
    <mergeCell ref="AA6:AA7"/>
    <mergeCell ref="U7:V7"/>
    <mergeCell ref="B17:R18"/>
    <mergeCell ref="O6:P6"/>
    <mergeCell ref="Q6:R6"/>
    <mergeCell ref="S6:T6"/>
    <mergeCell ref="U6:V6"/>
    <mergeCell ref="W6:X6"/>
    <mergeCell ref="Y6:Z6"/>
  </mergeCells>
  <hyperlinks>
    <hyperlink ref="B24" location="Contents!A1" display="Contents"/>
  </hyperlink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B2:G16"/>
  <sheetViews>
    <sheetView zoomScalePageLayoutView="0" workbookViewId="0" topLeftCell="A1">
      <selection activeCell="C41" sqref="C41"/>
    </sheetView>
  </sheetViews>
  <sheetFormatPr defaultColWidth="9.140625" defaultRowHeight="12.75"/>
  <cols>
    <col min="2" max="2" width="23.57421875" style="0" bestFit="1" customWidth="1"/>
    <col min="7" max="7" width="15.421875" style="0" customWidth="1"/>
  </cols>
  <sheetData>
    <row r="2" spans="2:7" ht="18">
      <c r="B2" s="563" t="s">
        <v>231</v>
      </c>
      <c r="C2" s="563"/>
      <c r="D2" s="563"/>
      <c r="E2" s="563"/>
      <c r="F2" s="563"/>
      <c r="G2" s="563"/>
    </row>
    <row r="3" ht="13.5" thickBot="1"/>
    <row r="4" spans="2:7" ht="23.25" customHeight="1">
      <c r="B4" s="857" t="s">
        <v>175</v>
      </c>
      <c r="C4" s="859" t="s">
        <v>173</v>
      </c>
      <c r="D4" s="859"/>
      <c r="E4" s="859" t="s">
        <v>172</v>
      </c>
      <c r="F4" s="859"/>
      <c r="G4" s="855" t="s">
        <v>5</v>
      </c>
    </row>
    <row r="5" spans="2:7" ht="12.75" customHeight="1">
      <c r="B5" s="858"/>
      <c r="C5" s="117" t="s">
        <v>126</v>
      </c>
      <c r="D5" s="117" t="s">
        <v>4</v>
      </c>
      <c r="E5" s="117" t="s">
        <v>126</v>
      </c>
      <c r="F5" s="117" t="s">
        <v>4</v>
      </c>
      <c r="G5" s="856"/>
    </row>
    <row r="6" spans="2:7" ht="12.75">
      <c r="B6" s="38" t="s">
        <v>264</v>
      </c>
      <c r="C6" s="460">
        <v>332</v>
      </c>
      <c r="D6" s="457">
        <f>1*C6/$G6</f>
        <v>0.5022692889561271</v>
      </c>
      <c r="E6" s="460">
        <v>329</v>
      </c>
      <c r="F6" s="457">
        <f>1*E6/$G6</f>
        <v>0.4977307110438729</v>
      </c>
      <c r="G6" s="501">
        <v>661</v>
      </c>
    </row>
    <row r="7" spans="2:7" ht="12.75">
      <c r="B7" s="38" t="s">
        <v>265</v>
      </c>
      <c r="C7" s="488">
        <v>727</v>
      </c>
      <c r="D7" s="457">
        <f aca="true" t="shared" si="0" ref="D7:F8">1*C7/$G7</f>
        <v>0.40773976444195176</v>
      </c>
      <c r="E7" s="489">
        <v>1056</v>
      </c>
      <c r="F7" s="457">
        <f t="shared" si="0"/>
        <v>0.5922602355580482</v>
      </c>
      <c r="G7" s="456">
        <v>1783</v>
      </c>
    </row>
    <row r="8" spans="2:7" ht="13.5" thickBot="1">
      <c r="B8" s="109" t="s">
        <v>5</v>
      </c>
      <c r="C8" s="476">
        <f>C6+C7</f>
        <v>1059</v>
      </c>
      <c r="D8" s="471">
        <f t="shared" si="0"/>
        <v>0.43330605564648117</v>
      </c>
      <c r="E8" s="476">
        <f>E6+E7</f>
        <v>1385</v>
      </c>
      <c r="F8" s="471">
        <f t="shared" si="0"/>
        <v>0.5666939443535188</v>
      </c>
      <c r="G8" s="464">
        <f>G6+G7</f>
        <v>2444</v>
      </c>
    </row>
    <row r="10" ht="12.75">
      <c r="B10" s="6" t="s">
        <v>6</v>
      </c>
    </row>
    <row r="11" ht="12.75">
      <c r="B11" t="s">
        <v>58</v>
      </c>
    </row>
    <row r="12" ht="12.75">
      <c r="B12" t="s">
        <v>97</v>
      </c>
    </row>
    <row r="13" ht="12.75">
      <c r="B13" s="13" t="s">
        <v>133</v>
      </c>
    </row>
    <row r="14" ht="12.75">
      <c r="B14" t="s">
        <v>238</v>
      </c>
    </row>
    <row r="16" ht="20.25">
      <c r="B16" s="7" t="s">
        <v>1</v>
      </c>
    </row>
  </sheetData>
  <sheetProtection/>
  <mergeCells count="5">
    <mergeCell ref="G4:G5"/>
    <mergeCell ref="B4:B5"/>
    <mergeCell ref="E4:F4"/>
    <mergeCell ref="C4:D4"/>
    <mergeCell ref="B2:G2"/>
  </mergeCells>
  <hyperlinks>
    <hyperlink ref="B16" location="Contents!A1" display="Contents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B2:BO31"/>
  <sheetViews>
    <sheetView zoomScalePageLayoutView="0" workbookViewId="0" topLeftCell="A1">
      <selection activeCell="B35" sqref="B35"/>
    </sheetView>
  </sheetViews>
  <sheetFormatPr defaultColWidth="9.140625" defaultRowHeight="12.75"/>
  <cols>
    <col min="2" max="2" width="23.57421875" style="0" bestFit="1" customWidth="1"/>
    <col min="3" max="3" width="18.28125" style="0" bestFit="1" customWidth="1"/>
    <col min="4" max="4" width="7.28125" style="0" bestFit="1" customWidth="1"/>
    <col min="5" max="5" width="12.28125" style="0" bestFit="1" customWidth="1"/>
    <col min="7" max="7" width="15.28125" style="0" bestFit="1" customWidth="1"/>
    <col min="9" max="9" width="20.57421875" style="0" bestFit="1" customWidth="1"/>
    <col min="10" max="10" width="20.57421875" style="0" customWidth="1"/>
    <col min="11" max="11" width="13.28125" style="0" bestFit="1" customWidth="1"/>
    <col min="12" max="14" width="13.28125" style="0" customWidth="1"/>
    <col min="15" max="15" width="15.8515625" style="0" bestFit="1" customWidth="1"/>
    <col min="16" max="18" width="15.8515625" style="0" customWidth="1"/>
    <col min="19" max="19" width="27.140625" style="0" bestFit="1" customWidth="1"/>
    <col min="20" max="22" width="27.140625" style="0" customWidth="1"/>
    <col min="23" max="23" width="29.8515625" style="0" bestFit="1" customWidth="1"/>
    <col min="24" max="24" width="29.8515625" style="0" customWidth="1"/>
    <col min="25" max="25" width="22.28125" style="0" bestFit="1" customWidth="1"/>
    <col min="27" max="27" width="21.7109375" style="0" bestFit="1" customWidth="1"/>
    <col min="28" max="28" width="21.7109375" style="0" customWidth="1"/>
    <col min="35" max="35" width="22.28125" style="0" bestFit="1" customWidth="1"/>
    <col min="36" max="36" width="22.28125" style="0" customWidth="1"/>
    <col min="37" max="37" width="18.8515625" style="0" bestFit="1" customWidth="1"/>
    <col min="39" max="39" width="25.8515625" style="0" bestFit="1" customWidth="1"/>
    <col min="40" max="40" width="25.8515625" style="0" customWidth="1"/>
    <col min="41" max="41" width="15.7109375" style="0" customWidth="1"/>
    <col min="42" max="42" width="21.00390625" style="0" customWidth="1"/>
    <col min="43" max="43" width="28.00390625" style="0" bestFit="1" customWidth="1"/>
    <col min="44" max="44" width="28.00390625" style="0" customWidth="1"/>
    <col min="47" max="47" width="21.7109375" style="0" bestFit="1" customWidth="1"/>
    <col min="49" max="49" width="5.8515625" style="0" bestFit="1" customWidth="1"/>
    <col min="51" max="51" width="12.8515625" style="0" bestFit="1" customWidth="1"/>
    <col min="52" max="52" width="12.8515625" style="0" customWidth="1"/>
    <col min="53" max="53" width="13.8515625" style="0" bestFit="1" customWidth="1"/>
    <col min="55" max="55" width="27.00390625" style="0" bestFit="1" customWidth="1"/>
    <col min="56" max="56" width="27.00390625" style="0" customWidth="1"/>
    <col min="57" max="57" width="11.00390625" style="0" bestFit="1" customWidth="1"/>
    <col min="59" max="59" width="12.8515625" style="0" bestFit="1" customWidth="1"/>
    <col min="60" max="60" width="12.8515625" style="0" customWidth="1"/>
    <col min="61" max="61" width="8.57421875" style="0" bestFit="1" customWidth="1"/>
    <col min="63" max="63" width="15.421875" style="0" bestFit="1" customWidth="1"/>
    <col min="67" max="67" width="14.140625" style="0" bestFit="1" customWidth="1"/>
  </cols>
  <sheetData>
    <row r="2" spans="2:20" ht="18">
      <c r="B2" s="563" t="s">
        <v>232</v>
      </c>
      <c r="C2" s="563"/>
      <c r="D2" s="563"/>
      <c r="E2" s="563"/>
      <c r="F2" s="563"/>
      <c r="G2" s="56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57"/>
      <c r="T2" s="57"/>
    </row>
    <row r="3" ht="13.5" thickBot="1"/>
    <row r="4" spans="2:9" ht="21.75" customHeight="1">
      <c r="B4" s="857" t="s">
        <v>175</v>
      </c>
      <c r="C4" s="861" t="s">
        <v>8</v>
      </c>
      <c r="D4" s="861"/>
      <c r="E4" s="861" t="s">
        <v>174</v>
      </c>
      <c r="F4" s="861"/>
      <c r="G4" s="861" t="s">
        <v>9</v>
      </c>
      <c r="H4" s="861"/>
      <c r="I4" s="862" t="s">
        <v>5</v>
      </c>
    </row>
    <row r="5" spans="2:9" ht="22.5" customHeight="1">
      <c r="B5" s="858"/>
      <c r="C5" s="119" t="s">
        <v>126</v>
      </c>
      <c r="D5" s="119" t="s">
        <v>4</v>
      </c>
      <c r="E5" s="119" t="s">
        <v>126</v>
      </c>
      <c r="F5" s="119" t="s">
        <v>4</v>
      </c>
      <c r="G5" s="119" t="s">
        <v>126</v>
      </c>
      <c r="H5" s="119" t="s">
        <v>4</v>
      </c>
      <c r="I5" s="863"/>
    </row>
    <row r="6" spans="2:9" ht="12.75">
      <c r="B6" s="38" t="s">
        <v>264</v>
      </c>
      <c r="C6" s="490">
        <v>103</v>
      </c>
      <c r="D6" s="491">
        <f>1*C6/$I6</f>
        <v>0.15582450832072617</v>
      </c>
      <c r="E6" s="492">
        <v>99</v>
      </c>
      <c r="F6" s="491">
        <f>1*E6/$I6</f>
        <v>0.14977307110438728</v>
      </c>
      <c r="G6" s="493">
        <v>459</v>
      </c>
      <c r="H6" s="491">
        <f>1*G6/$I6</f>
        <v>0.6944024205748865</v>
      </c>
      <c r="I6" s="494">
        <f>C6+E6+G6</f>
        <v>661</v>
      </c>
    </row>
    <row r="7" spans="2:9" ht="12.75">
      <c r="B7" s="38" t="s">
        <v>265</v>
      </c>
      <c r="C7" s="492">
        <v>255</v>
      </c>
      <c r="D7" s="491">
        <f aca="true" t="shared" si="0" ref="D7:F8">1*C7/$I7</f>
        <v>0.1430173864273696</v>
      </c>
      <c r="E7" s="492">
        <v>238</v>
      </c>
      <c r="F7" s="491">
        <f t="shared" si="0"/>
        <v>0.1334828939988783</v>
      </c>
      <c r="G7" s="492">
        <v>1290</v>
      </c>
      <c r="H7" s="491">
        <f>1*G7/$I7</f>
        <v>0.7234997195737521</v>
      </c>
      <c r="I7" s="494">
        <f>C7+E7+G7</f>
        <v>1783</v>
      </c>
    </row>
    <row r="8" spans="2:9" ht="13.5" thickBot="1">
      <c r="B8" s="109" t="s">
        <v>5</v>
      </c>
      <c r="C8" s="495">
        <f>C6+C7</f>
        <v>358</v>
      </c>
      <c r="D8" s="496">
        <f t="shared" si="0"/>
        <v>0.14648117839607203</v>
      </c>
      <c r="E8" s="495">
        <f>E6+E7</f>
        <v>337</v>
      </c>
      <c r="F8" s="496">
        <f t="shared" si="0"/>
        <v>0.13788870703764322</v>
      </c>
      <c r="G8" s="495">
        <f>G6+G7</f>
        <v>1749</v>
      </c>
      <c r="H8" s="496">
        <f>1*G8/$I8</f>
        <v>0.7156301145662848</v>
      </c>
      <c r="I8" s="497">
        <f>I6+I7</f>
        <v>2444</v>
      </c>
    </row>
    <row r="9" spans="2:9" ht="12.75">
      <c r="B9" s="26"/>
      <c r="C9" s="26"/>
      <c r="D9" s="26"/>
      <c r="E9" s="26"/>
      <c r="F9" s="26"/>
      <c r="G9" s="26"/>
      <c r="H9" s="26"/>
      <c r="I9" s="26"/>
    </row>
    <row r="10" ht="12.75">
      <c r="B10" s="6" t="s">
        <v>6</v>
      </c>
    </row>
    <row r="11" ht="12.75">
      <c r="B11" t="s">
        <v>58</v>
      </c>
    </row>
    <row r="12" ht="12.75">
      <c r="B12" t="s">
        <v>97</v>
      </c>
    </row>
    <row r="13" ht="12.75">
      <c r="B13" s="13" t="s">
        <v>176</v>
      </c>
    </row>
    <row r="14" ht="12.75">
      <c r="B14" t="s">
        <v>238</v>
      </c>
    </row>
    <row r="16" spans="2:18" ht="18">
      <c r="B16" s="563" t="s">
        <v>233</v>
      </c>
      <c r="C16" s="563"/>
      <c r="D16" s="563"/>
      <c r="E16" s="563"/>
      <c r="F16" s="563"/>
      <c r="G16" s="563"/>
      <c r="H16" s="563"/>
      <c r="I16" s="563"/>
      <c r="J16" s="73"/>
      <c r="K16" s="73"/>
      <c r="L16" s="73"/>
      <c r="M16" s="73"/>
      <c r="N16" s="73"/>
      <c r="O16" s="73"/>
      <c r="P16" s="73"/>
      <c r="Q16" s="73"/>
      <c r="R16" s="73"/>
    </row>
    <row r="18" spans="2:49" ht="30.75" customHeight="1">
      <c r="B18" s="860" t="s">
        <v>175</v>
      </c>
      <c r="C18" s="860" t="s">
        <v>108</v>
      </c>
      <c r="D18" s="860"/>
      <c r="E18" s="860" t="s">
        <v>109</v>
      </c>
      <c r="F18" s="860"/>
      <c r="G18" s="860" t="s">
        <v>110</v>
      </c>
      <c r="H18" s="860"/>
      <c r="I18" s="860" t="s">
        <v>114</v>
      </c>
      <c r="J18" s="860"/>
      <c r="K18" s="860" t="s">
        <v>116</v>
      </c>
      <c r="L18" s="860"/>
      <c r="M18" s="860" t="s">
        <v>111</v>
      </c>
      <c r="N18" s="860"/>
      <c r="O18" s="860" t="s">
        <v>112</v>
      </c>
      <c r="P18" s="860"/>
      <c r="Q18" s="860" t="s">
        <v>115</v>
      </c>
      <c r="R18" s="860"/>
      <c r="S18" s="860" t="s">
        <v>117</v>
      </c>
      <c r="T18" s="860"/>
      <c r="U18" s="860" t="s">
        <v>118</v>
      </c>
      <c r="V18" s="860"/>
      <c r="W18" s="860" t="s">
        <v>113</v>
      </c>
      <c r="X18" s="860"/>
      <c r="Y18" s="860" t="s">
        <v>119</v>
      </c>
      <c r="Z18" s="860"/>
      <c r="AA18" s="860" t="s">
        <v>120</v>
      </c>
      <c r="AB18" s="860"/>
      <c r="AC18" s="860" t="s">
        <v>9</v>
      </c>
      <c r="AD18" s="860"/>
      <c r="AE18" s="860" t="s">
        <v>121</v>
      </c>
      <c r="AF18" s="860"/>
      <c r="AG18" s="860" t="s">
        <v>135</v>
      </c>
      <c r="AH18" s="860"/>
      <c r="AI18" s="860" t="s">
        <v>122</v>
      </c>
      <c r="AJ18" s="860"/>
      <c r="AK18" s="860" t="s">
        <v>250</v>
      </c>
      <c r="AL18" s="860"/>
      <c r="AM18" s="860" t="s">
        <v>163</v>
      </c>
      <c r="AN18" s="860"/>
      <c r="AO18" s="860" t="s">
        <v>123</v>
      </c>
      <c r="AP18" s="860"/>
      <c r="AQ18" s="860" t="s">
        <v>67</v>
      </c>
      <c r="AR18" s="860"/>
      <c r="AS18" s="860" t="s">
        <v>131</v>
      </c>
      <c r="AT18" s="860"/>
      <c r="AU18" s="860" t="s">
        <v>132</v>
      </c>
      <c r="AV18" s="860"/>
      <c r="AW18" s="860" t="s">
        <v>5</v>
      </c>
    </row>
    <row r="19" spans="2:49" ht="12.75" customHeight="1">
      <c r="B19" s="860"/>
      <c r="C19" s="860"/>
      <c r="D19" s="860"/>
      <c r="E19" s="860"/>
      <c r="F19" s="860"/>
      <c r="G19" s="860"/>
      <c r="H19" s="860"/>
      <c r="I19" s="860"/>
      <c r="J19" s="860"/>
      <c r="K19" s="860"/>
      <c r="L19" s="860"/>
      <c r="M19" s="860"/>
      <c r="N19" s="860"/>
      <c r="O19" s="860"/>
      <c r="P19" s="860"/>
      <c r="Q19" s="860"/>
      <c r="R19" s="860"/>
      <c r="S19" s="860"/>
      <c r="T19" s="860"/>
      <c r="U19" s="860"/>
      <c r="V19" s="860"/>
      <c r="W19" s="860"/>
      <c r="X19" s="860"/>
      <c r="Y19" s="860"/>
      <c r="Z19" s="860"/>
      <c r="AA19" s="860"/>
      <c r="AB19" s="860"/>
      <c r="AC19" s="860"/>
      <c r="AD19" s="860"/>
      <c r="AE19" s="860"/>
      <c r="AF19" s="860"/>
      <c r="AG19" s="860"/>
      <c r="AH19" s="860"/>
      <c r="AI19" s="860"/>
      <c r="AJ19" s="860"/>
      <c r="AK19" s="860"/>
      <c r="AL19" s="860"/>
      <c r="AM19" s="860"/>
      <c r="AN19" s="860"/>
      <c r="AO19" s="860"/>
      <c r="AP19" s="860"/>
      <c r="AQ19" s="860"/>
      <c r="AR19" s="860"/>
      <c r="AS19" s="860"/>
      <c r="AT19" s="860"/>
      <c r="AU19" s="860"/>
      <c r="AV19" s="860"/>
      <c r="AW19" s="860"/>
    </row>
    <row r="20" spans="2:49" s="57" customFormat="1" ht="15.75" customHeight="1">
      <c r="B20" s="860"/>
      <c r="C20" s="499" t="s">
        <v>126</v>
      </c>
      <c r="D20" s="499" t="s">
        <v>4</v>
      </c>
      <c r="E20" s="499" t="s">
        <v>126</v>
      </c>
      <c r="F20" s="499" t="s">
        <v>4</v>
      </c>
      <c r="G20" s="499" t="s">
        <v>126</v>
      </c>
      <c r="H20" s="499" t="s">
        <v>4</v>
      </c>
      <c r="I20" s="499" t="s">
        <v>126</v>
      </c>
      <c r="J20" s="499" t="s">
        <v>4</v>
      </c>
      <c r="K20" s="499" t="s">
        <v>126</v>
      </c>
      <c r="L20" s="499" t="s">
        <v>4</v>
      </c>
      <c r="M20" s="499" t="s">
        <v>126</v>
      </c>
      <c r="N20" s="499" t="s">
        <v>4</v>
      </c>
      <c r="O20" s="499" t="s">
        <v>126</v>
      </c>
      <c r="P20" s="499" t="s">
        <v>4</v>
      </c>
      <c r="Q20" s="499" t="s">
        <v>126</v>
      </c>
      <c r="R20" s="499" t="s">
        <v>4</v>
      </c>
      <c r="S20" s="499" t="s">
        <v>126</v>
      </c>
      <c r="T20" s="499" t="s">
        <v>4</v>
      </c>
      <c r="U20" s="499" t="s">
        <v>126</v>
      </c>
      <c r="V20" s="499" t="s">
        <v>4</v>
      </c>
      <c r="W20" s="499" t="s">
        <v>126</v>
      </c>
      <c r="X20" s="499" t="s">
        <v>4</v>
      </c>
      <c r="Y20" s="499" t="s">
        <v>126</v>
      </c>
      <c r="Z20" s="499" t="s">
        <v>4</v>
      </c>
      <c r="AA20" s="499" t="s">
        <v>126</v>
      </c>
      <c r="AB20" s="499" t="s">
        <v>4</v>
      </c>
      <c r="AC20" s="499" t="s">
        <v>126</v>
      </c>
      <c r="AD20" s="499" t="s">
        <v>4</v>
      </c>
      <c r="AE20" s="499" t="s">
        <v>126</v>
      </c>
      <c r="AF20" s="499" t="s">
        <v>4</v>
      </c>
      <c r="AG20" s="499" t="s">
        <v>126</v>
      </c>
      <c r="AH20" s="499" t="s">
        <v>4</v>
      </c>
      <c r="AI20" s="499" t="s">
        <v>126</v>
      </c>
      <c r="AJ20" s="499" t="s">
        <v>4</v>
      </c>
      <c r="AK20" s="499" t="s">
        <v>126</v>
      </c>
      <c r="AL20" s="499" t="s">
        <v>4</v>
      </c>
      <c r="AM20" s="499" t="s">
        <v>126</v>
      </c>
      <c r="AN20" s="499" t="s">
        <v>4</v>
      </c>
      <c r="AO20" s="499" t="s">
        <v>126</v>
      </c>
      <c r="AP20" s="499" t="s">
        <v>4</v>
      </c>
      <c r="AQ20" s="499" t="s">
        <v>126</v>
      </c>
      <c r="AR20" s="499" t="s">
        <v>4</v>
      </c>
      <c r="AS20" s="499" t="s">
        <v>126</v>
      </c>
      <c r="AT20" s="499" t="s">
        <v>4</v>
      </c>
      <c r="AU20" s="499" t="s">
        <v>126</v>
      </c>
      <c r="AV20" s="499" t="s">
        <v>4</v>
      </c>
      <c r="AW20" s="860"/>
    </row>
    <row r="21" spans="2:49" ht="12.75">
      <c r="B21" s="153" t="s">
        <v>264</v>
      </c>
      <c r="C21" s="500">
        <v>4</v>
      </c>
      <c r="D21" s="96">
        <f>1*C21/$AW21</f>
        <v>0.006051437216338881</v>
      </c>
      <c r="E21" s="500">
        <v>18</v>
      </c>
      <c r="F21" s="96">
        <f>1*E21/$AW21</f>
        <v>0.02723146747352496</v>
      </c>
      <c r="G21" s="500">
        <v>7</v>
      </c>
      <c r="H21" s="96">
        <f>1*G21/$AW21</f>
        <v>0.01059001512859304</v>
      </c>
      <c r="I21" s="500">
        <v>5</v>
      </c>
      <c r="J21" s="96">
        <f>1*I21/$AW21</f>
        <v>0.007564296520423601</v>
      </c>
      <c r="K21" s="500">
        <v>11</v>
      </c>
      <c r="L21" s="96">
        <f>1*K21/$AW21</f>
        <v>0.01664145234493192</v>
      </c>
      <c r="M21" s="500">
        <v>14</v>
      </c>
      <c r="N21" s="96">
        <f>1*M21/$AW21</f>
        <v>0.02118003025718608</v>
      </c>
      <c r="O21" s="500">
        <v>10</v>
      </c>
      <c r="P21" s="96">
        <f>1*O21/$AW21</f>
        <v>0.015128593040847202</v>
      </c>
      <c r="Q21" s="500">
        <v>4</v>
      </c>
      <c r="R21" s="96">
        <f>1*Q21/$AW21</f>
        <v>0.006051437216338881</v>
      </c>
      <c r="S21" s="500">
        <v>4</v>
      </c>
      <c r="T21" s="96">
        <f>1*S21/$AW21</f>
        <v>0.006051437216338881</v>
      </c>
      <c r="U21" s="500">
        <v>2</v>
      </c>
      <c r="V21" s="96">
        <f>1*U21/$AW21</f>
        <v>0.0030257186081694403</v>
      </c>
      <c r="W21" s="500">
        <v>2</v>
      </c>
      <c r="X21" s="96">
        <f>1*W21/$AW21</f>
        <v>0.0030257186081694403</v>
      </c>
      <c r="Y21" s="500">
        <v>11</v>
      </c>
      <c r="Z21" s="96">
        <f>1*Y21/$AW21</f>
        <v>0.01664145234493192</v>
      </c>
      <c r="AA21" s="500">
        <v>11</v>
      </c>
      <c r="AB21" s="96">
        <f>1*AA21/$AW21</f>
        <v>0.01664145234493192</v>
      </c>
      <c r="AC21" s="500">
        <v>418</v>
      </c>
      <c r="AD21" s="96">
        <f>1*AC21/$AW21</f>
        <v>0.632375189107413</v>
      </c>
      <c r="AE21" s="500">
        <v>24</v>
      </c>
      <c r="AF21" s="96">
        <f>1*AE21/$AW21</f>
        <v>0.036308623298033284</v>
      </c>
      <c r="AG21" s="500">
        <v>6</v>
      </c>
      <c r="AH21" s="96">
        <f>1*AG21/$AW21</f>
        <v>0.009077155824508321</v>
      </c>
      <c r="AI21" s="500">
        <v>1</v>
      </c>
      <c r="AJ21" s="96">
        <f>1*AI21/$AW21</f>
        <v>0.0015128593040847202</v>
      </c>
      <c r="AK21" s="500">
        <v>5</v>
      </c>
      <c r="AL21" s="96">
        <f>1*AK21/$AW21</f>
        <v>0.007564296520423601</v>
      </c>
      <c r="AM21" s="500">
        <v>1</v>
      </c>
      <c r="AN21" s="96">
        <f>1*AM21/$AW21</f>
        <v>0.0015128593040847202</v>
      </c>
      <c r="AO21" s="500">
        <v>4</v>
      </c>
      <c r="AP21" s="96">
        <f>1*AO21/$AW21</f>
        <v>0.006051437216338881</v>
      </c>
      <c r="AQ21" s="500">
        <v>61</v>
      </c>
      <c r="AR21" s="96">
        <f>1*AQ21/$AW21</f>
        <v>0.09228441754916793</v>
      </c>
      <c r="AS21" s="500">
        <v>4</v>
      </c>
      <c r="AT21" s="96">
        <f>1*AS21/$AW21</f>
        <v>0.006051437216338881</v>
      </c>
      <c r="AU21" s="500">
        <v>34</v>
      </c>
      <c r="AV21" s="96">
        <f>1*AU21/$AW21</f>
        <v>0.05143721633888049</v>
      </c>
      <c r="AW21" s="500">
        <v>661</v>
      </c>
    </row>
    <row r="22" spans="2:49" ht="12.75">
      <c r="B22" s="153" t="s">
        <v>265</v>
      </c>
      <c r="C22" s="20">
        <v>3</v>
      </c>
      <c r="D22" s="96">
        <f aca="true" t="shared" si="1" ref="D22:F23">1*C22/$AW22</f>
        <v>0.0016825574873808188</v>
      </c>
      <c r="E22" s="20">
        <v>70</v>
      </c>
      <c r="F22" s="96">
        <f t="shared" si="1"/>
        <v>0.03925967470555244</v>
      </c>
      <c r="G22" s="20">
        <v>29</v>
      </c>
      <c r="H22" s="96">
        <f>1*G22/$AW22</f>
        <v>0.016264722378014584</v>
      </c>
      <c r="I22" s="20">
        <v>6</v>
      </c>
      <c r="J22" s="96">
        <f>1*I22/$AW22</f>
        <v>0.0033651149747616375</v>
      </c>
      <c r="K22" s="20">
        <v>16</v>
      </c>
      <c r="L22" s="96">
        <f>1*K22/$AW22</f>
        <v>0.0089736399326977</v>
      </c>
      <c r="M22" s="20">
        <v>52</v>
      </c>
      <c r="N22" s="96">
        <f>1*M22/$AW22</f>
        <v>0.029164329781267526</v>
      </c>
      <c r="O22" s="20">
        <v>27</v>
      </c>
      <c r="P22" s="96">
        <f>1*O22/$AW22</f>
        <v>0.01514301738642737</v>
      </c>
      <c r="Q22" s="20">
        <v>7</v>
      </c>
      <c r="R22" s="96">
        <f>1*Q22/$AW22</f>
        <v>0.003925967470555244</v>
      </c>
      <c r="S22" s="20">
        <v>7</v>
      </c>
      <c r="T22" s="96">
        <f>1*S22/$AW22</f>
        <v>0.003925967470555244</v>
      </c>
      <c r="U22" s="20">
        <v>2</v>
      </c>
      <c r="V22" s="96">
        <f>1*U22/$AW22</f>
        <v>0.0011217049915872126</v>
      </c>
      <c r="W22" s="20">
        <v>4</v>
      </c>
      <c r="X22" s="96">
        <f>1*W22/$AW22</f>
        <v>0.002243409983174425</v>
      </c>
      <c r="Y22" s="20">
        <v>14</v>
      </c>
      <c r="Z22" s="96">
        <f>1*Y22/$AW22</f>
        <v>0.007851934941110488</v>
      </c>
      <c r="AA22" s="20">
        <v>18</v>
      </c>
      <c r="AB22" s="96">
        <f>1*AA22/$AW22</f>
        <v>0.010095344924284913</v>
      </c>
      <c r="AC22" s="20">
        <v>1232</v>
      </c>
      <c r="AD22" s="96">
        <f>1*AC22/$AW22</f>
        <v>0.6909702748177229</v>
      </c>
      <c r="AE22" s="20">
        <v>44</v>
      </c>
      <c r="AF22" s="96">
        <f>1*AE22/$AW22</f>
        <v>0.024677509814918678</v>
      </c>
      <c r="AG22" s="20">
        <v>3</v>
      </c>
      <c r="AH22" s="96">
        <f>1*AG22/$AW22</f>
        <v>0.0016825574873808188</v>
      </c>
      <c r="AI22" s="20">
        <v>1</v>
      </c>
      <c r="AJ22" s="96">
        <f>1*AI22/$AW22</f>
        <v>0.0005608524957936063</v>
      </c>
      <c r="AK22" s="20">
        <v>1</v>
      </c>
      <c r="AL22" s="96">
        <f>1*AK22/$AW22</f>
        <v>0.0005608524957936063</v>
      </c>
      <c r="AM22" s="20"/>
      <c r="AN22" s="96">
        <f>1*AM22/$AW22</f>
        <v>0</v>
      </c>
      <c r="AO22" s="20">
        <v>9</v>
      </c>
      <c r="AP22" s="96">
        <f>1*AO22/$AW22</f>
        <v>0.005047672462142457</v>
      </c>
      <c r="AQ22" s="20">
        <v>165</v>
      </c>
      <c r="AR22" s="96">
        <f>1*AQ22/$AW22</f>
        <v>0.09254066180594504</v>
      </c>
      <c r="AS22" s="20">
        <v>11</v>
      </c>
      <c r="AT22" s="96">
        <f>1*AS22/$AW22</f>
        <v>0.0061693774537296695</v>
      </c>
      <c r="AU22" s="20">
        <v>62</v>
      </c>
      <c r="AV22" s="96">
        <f>1*AU22/$AW22</f>
        <v>0.034772854739203586</v>
      </c>
      <c r="AW22" s="20">
        <v>1783</v>
      </c>
    </row>
    <row r="23" spans="2:49" ht="12.75">
      <c r="B23" s="20" t="s">
        <v>5</v>
      </c>
      <c r="C23" s="20">
        <f>C21+C22</f>
        <v>7</v>
      </c>
      <c r="D23" s="96">
        <f t="shared" si="1"/>
        <v>0.0028641571194762683</v>
      </c>
      <c r="E23" s="20">
        <f aca="true" t="shared" si="2" ref="E23:AW23">E21+E22</f>
        <v>88</v>
      </c>
      <c r="F23" s="96">
        <f t="shared" si="1"/>
        <v>0.03600654664484452</v>
      </c>
      <c r="G23" s="20">
        <f t="shared" si="2"/>
        <v>36</v>
      </c>
      <c r="H23" s="96">
        <f>1*G23/$AW23</f>
        <v>0.014729950900163666</v>
      </c>
      <c r="I23" s="20">
        <f t="shared" si="2"/>
        <v>11</v>
      </c>
      <c r="J23" s="96">
        <f>1*I23/$AW23</f>
        <v>0.004500818330605565</v>
      </c>
      <c r="K23" s="20">
        <f t="shared" si="2"/>
        <v>27</v>
      </c>
      <c r="L23" s="96">
        <f>1*K23/$AW23</f>
        <v>0.01104746317512275</v>
      </c>
      <c r="M23" s="20">
        <f t="shared" si="2"/>
        <v>66</v>
      </c>
      <c r="N23" s="96">
        <f>1*M23/$AW23</f>
        <v>0.027004909983633387</v>
      </c>
      <c r="O23" s="20">
        <f t="shared" si="2"/>
        <v>37</v>
      </c>
      <c r="P23" s="96">
        <f>1*O23/$AW23</f>
        <v>0.015139116202945991</v>
      </c>
      <c r="Q23" s="20">
        <f t="shared" si="2"/>
        <v>11</v>
      </c>
      <c r="R23" s="96">
        <f>1*Q23/$AW23</f>
        <v>0.004500818330605565</v>
      </c>
      <c r="S23" s="20">
        <f t="shared" si="2"/>
        <v>11</v>
      </c>
      <c r="T23" s="96">
        <f>1*S23/$AW23</f>
        <v>0.004500818330605565</v>
      </c>
      <c r="U23" s="20">
        <f t="shared" si="2"/>
        <v>4</v>
      </c>
      <c r="V23" s="96">
        <f>1*U23/$AW23</f>
        <v>0.0016366612111292963</v>
      </c>
      <c r="W23" s="20">
        <f t="shared" si="2"/>
        <v>6</v>
      </c>
      <c r="X23" s="96">
        <f>1*W23/$AW23</f>
        <v>0.0024549918166939444</v>
      </c>
      <c r="Y23" s="20">
        <f t="shared" si="2"/>
        <v>25</v>
      </c>
      <c r="Z23" s="96">
        <f>1*Y23/$AW23</f>
        <v>0.010229132569558102</v>
      </c>
      <c r="AA23" s="20">
        <f t="shared" si="2"/>
        <v>29</v>
      </c>
      <c r="AB23" s="96">
        <f>1*AA23/$AW23</f>
        <v>0.011865793780687398</v>
      </c>
      <c r="AC23" s="20">
        <f t="shared" si="2"/>
        <v>1650</v>
      </c>
      <c r="AD23" s="96">
        <f>1*AC23/$AW23</f>
        <v>0.6751227495908347</v>
      </c>
      <c r="AE23" s="20">
        <f t="shared" si="2"/>
        <v>68</v>
      </c>
      <c r="AF23" s="96">
        <f>1*AE23/$AW23</f>
        <v>0.027823240589198037</v>
      </c>
      <c r="AG23" s="20">
        <f t="shared" si="2"/>
        <v>9</v>
      </c>
      <c r="AH23" s="96">
        <f>1*AG23/$AW23</f>
        <v>0.0036824877250409165</v>
      </c>
      <c r="AI23" s="20">
        <f t="shared" si="2"/>
        <v>2</v>
      </c>
      <c r="AJ23" s="96">
        <f>1*AI23/$AW23</f>
        <v>0.0008183306055646482</v>
      </c>
      <c r="AK23" s="20">
        <f t="shared" si="2"/>
        <v>6</v>
      </c>
      <c r="AL23" s="96">
        <f>1*AK23/$AW23</f>
        <v>0.0024549918166939444</v>
      </c>
      <c r="AM23" s="20">
        <f t="shared" si="2"/>
        <v>1</v>
      </c>
      <c r="AN23" s="96">
        <f>1*AM23/$AW23</f>
        <v>0.0004091653027823241</v>
      </c>
      <c r="AO23" s="20">
        <f t="shared" si="2"/>
        <v>13</v>
      </c>
      <c r="AP23" s="96">
        <f>1*AO23/$AW23</f>
        <v>0.005319148936170213</v>
      </c>
      <c r="AQ23" s="20">
        <f t="shared" si="2"/>
        <v>226</v>
      </c>
      <c r="AR23" s="96">
        <f>1*AQ23/$AW23</f>
        <v>0.09247135842880523</v>
      </c>
      <c r="AS23" s="20">
        <f t="shared" si="2"/>
        <v>15</v>
      </c>
      <c r="AT23" s="96">
        <f>1*AS23/$AW23</f>
        <v>0.0061374795417348605</v>
      </c>
      <c r="AU23" s="20">
        <f t="shared" si="2"/>
        <v>96</v>
      </c>
      <c r="AV23" s="96">
        <f>1*AU23/$AW23</f>
        <v>0.03927986906710311</v>
      </c>
      <c r="AW23" s="20">
        <f t="shared" si="2"/>
        <v>2444</v>
      </c>
    </row>
    <row r="24" spans="2:67" ht="12.7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</row>
    <row r="25" ht="12.75">
      <c r="B25" s="6" t="s">
        <v>6</v>
      </c>
    </row>
    <row r="26" ht="12.75">
      <c r="B26" t="s">
        <v>58</v>
      </c>
    </row>
    <row r="27" ht="12.75">
      <c r="B27" t="s">
        <v>97</v>
      </c>
    </row>
    <row r="28" ht="12.75">
      <c r="B28" s="13" t="s">
        <v>133</v>
      </c>
    </row>
    <row r="29" ht="12.75">
      <c r="B29" t="s">
        <v>238</v>
      </c>
    </row>
    <row r="31" ht="20.25">
      <c r="B31" s="7" t="s">
        <v>1</v>
      </c>
    </row>
  </sheetData>
  <sheetProtection/>
  <mergeCells count="32">
    <mergeCell ref="E4:F4"/>
    <mergeCell ref="B4:B5"/>
    <mergeCell ref="C4:D4"/>
    <mergeCell ref="B2:G2"/>
    <mergeCell ref="B16:I16"/>
    <mergeCell ref="I4:I5"/>
    <mergeCell ref="G4:H4"/>
    <mergeCell ref="E18:F19"/>
    <mergeCell ref="C18:D19"/>
    <mergeCell ref="Q18:R19"/>
    <mergeCell ref="AW18:AW20"/>
    <mergeCell ref="AK18:AL19"/>
    <mergeCell ref="AI18:AJ19"/>
    <mergeCell ref="K18:L19"/>
    <mergeCell ref="AG18:AH19"/>
    <mergeCell ref="AC18:AD19"/>
    <mergeCell ref="S18:T19"/>
    <mergeCell ref="B18:B20"/>
    <mergeCell ref="AA18:AB19"/>
    <mergeCell ref="Y18:Z19"/>
    <mergeCell ref="W18:X19"/>
    <mergeCell ref="U18:V19"/>
    <mergeCell ref="O18:P19"/>
    <mergeCell ref="M18:N19"/>
    <mergeCell ref="I18:J19"/>
    <mergeCell ref="G18:H19"/>
    <mergeCell ref="AU18:AV19"/>
    <mergeCell ref="AS18:AT19"/>
    <mergeCell ref="AQ18:AR19"/>
    <mergeCell ref="AO18:AP19"/>
    <mergeCell ref="AM18:AN19"/>
    <mergeCell ref="AE18:AF19"/>
  </mergeCells>
  <hyperlinks>
    <hyperlink ref="B31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B2:I16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23.57421875" style="0" bestFit="1" customWidth="1"/>
    <col min="3" max="3" width="17.421875" style="0" bestFit="1" customWidth="1"/>
    <col min="4" max="4" width="12.00390625" style="0" customWidth="1"/>
    <col min="5" max="5" width="21.421875" style="0" bestFit="1" customWidth="1"/>
    <col min="6" max="6" width="21.421875" style="0" customWidth="1"/>
    <col min="7" max="7" width="16.421875" style="0" bestFit="1" customWidth="1"/>
    <col min="8" max="8" width="16.421875" style="0" customWidth="1"/>
    <col min="9" max="9" width="14.00390625" style="0" customWidth="1"/>
  </cols>
  <sheetData>
    <row r="2" spans="2:7" ht="18">
      <c r="B2" s="563" t="s">
        <v>234</v>
      </c>
      <c r="C2" s="563"/>
      <c r="D2" s="563"/>
      <c r="E2" s="563"/>
      <c r="F2" s="563"/>
      <c r="G2" s="563"/>
    </row>
    <row r="3" ht="13.5" thickBot="1"/>
    <row r="4" spans="2:9" ht="27.75" customHeight="1">
      <c r="B4" s="857" t="s">
        <v>175</v>
      </c>
      <c r="C4" s="859" t="s">
        <v>37</v>
      </c>
      <c r="D4" s="859"/>
      <c r="E4" s="859" t="s">
        <v>38</v>
      </c>
      <c r="F4" s="859"/>
      <c r="G4" s="859" t="s">
        <v>39</v>
      </c>
      <c r="H4" s="859"/>
      <c r="I4" s="862" t="s">
        <v>5</v>
      </c>
    </row>
    <row r="5" spans="2:9" ht="18.75" customHeight="1">
      <c r="B5" s="858"/>
      <c r="C5" s="118" t="s">
        <v>126</v>
      </c>
      <c r="D5" s="118" t="s">
        <v>4</v>
      </c>
      <c r="E5" s="118" t="s">
        <v>126</v>
      </c>
      <c r="F5" s="118" t="s">
        <v>4</v>
      </c>
      <c r="G5" s="118" t="s">
        <v>126</v>
      </c>
      <c r="H5" s="118" t="s">
        <v>4</v>
      </c>
      <c r="I5" s="863"/>
    </row>
    <row r="6" spans="2:9" ht="12.75">
      <c r="B6" s="38" t="s">
        <v>266</v>
      </c>
      <c r="C6" s="404">
        <v>49</v>
      </c>
      <c r="D6" s="457">
        <f>1*C6/$I6</f>
        <v>0.07413010590015129</v>
      </c>
      <c r="E6" s="404">
        <v>539</v>
      </c>
      <c r="F6" s="457">
        <f>1*E6/$I6</f>
        <v>0.8154311649016641</v>
      </c>
      <c r="G6" s="404">
        <v>73</v>
      </c>
      <c r="H6" s="457">
        <f>1*G6/$I6</f>
        <v>0.11043872919818457</v>
      </c>
      <c r="I6" s="505">
        <v>661</v>
      </c>
    </row>
    <row r="7" spans="2:9" ht="12.75">
      <c r="B7" s="38" t="s">
        <v>265</v>
      </c>
      <c r="C7" s="404">
        <v>98</v>
      </c>
      <c r="D7" s="457">
        <f aca="true" t="shared" si="0" ref="D7:F8">1*C7/$I7</f>
        <v>0.054963544587773416</v>
      </c>
      <c r="E7" s="404">
        <v>1432</v>
      </c>
      <c r="F7" s="457">
        <f t="shared" si="0"/>
        <v>0.8031407739764442</v>
      </c>
      <c r="G7" s="404">
        <v>253</v>
      </c>
      <c r="H7" s="457">
        <f>1*G7/$I7</f>
        <v>0.14189568143578238</v>
      </c>
      <c r="I7" s="505">
        <v>1783</v>
      </c>
    </row>
    <row r="8" spans="2:9" ht="13.5" thickBot="1">
      <c r="B8" s="503" t="s">
        <v>5</v>
      </c>
      <c r="C8" s="504">
        <f>C6+C7</f>
        <v>147</v>
      </c>
      <c r="D8" s="502">
        <f t="shared" si="0"/>
        <v>0.060147299509001634</v>
      </c>
      <c r="E8" s="504">
        <f>E6+E7</f>
        <v>1971</v>
      </c>
      <c r="F8" s="502">
        <f t="shared" si="0"/>
        <v>0.8064648117839607</v>
      </c>
      <c r="G8" s="504">
        <f>G6+G7</f>
        <v>326</v>
      </c>
      <c r="H8" s="502">
        <f>1*G8/$I8</f>
        <v>0.13338788870703763</v>
      </c>
      <c r="I8" s="504">
        <f>I6+I7</f>
        <v>2444</v>
      </c>
    </row>
    <row r="10" ht="12.75">
      <c r="B10" s="6" t="s">
        <v>6</v>
      </c>
    </row>
    <row r="11" ht="12.75">
      <c r="B11" t="s">
        <v>58</v>
      </c>
    </row>
    <row r="12" ht="12.75">
      <c r="B12" t="s">
        <v>97</v>
      </c>
    </row>
    <row r="13" ht="12.75">
      <c r="B13" s="13" t="s">
        <v>133</v>
      </c>
    </row>
    <row r="14" ht="12.75">
      <c r="B14" t="s">
        <v>238</v>
      </c>
    </row>
    <row r="16" ht="20.25">
      <c r="B16" s="7" t="s">
        <v>1</v>
      </c>
    </row>
  </sheetData>
  <sheetProtection/>
  <mergeCells count="6">
    <mergeCell ref="B4:B5"/>
    <mergeCell ref="I4:I5"/>
    <mergeCell ref="G4:H4"/>
    <mergeCell ref="E4:F4"/>
    <mergeCell ref="C4:D4"/>
    <mergeCell ref="B2:G2"/>
  </mergeCells>
  <hyperlinks>
    <hyperlink ref="B16" location="Contents!A1" display="Contents"/>
  </hyperlink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B2:U17"/>
  <sheetViews>
    <sheetView zoomScalePageLayoutView="0" workbookViewId="0" topLeftCell="A1">
      <selection activeCell="Q14" sqref="Q14"/>
    </sheetView>
  </sheetViews>
  <sheetFormatPr defaultColWidth="9.140625" defaultRowHeight="12.75"/>
  <cols>
    <col min="2" max="2" width="23.57421875" style="0" bestFit="1" customWidth="1"/>
    <col min="3" max="3" width="12.28125" style="0" bestFit="1" customWidth="1"/>
    <col min="5" max="5" width="15.28125" style="0" bestFit="1" customWidth="1"/>
    <col min="9" max="9" width="19.8515625" style="0" bestFit="1" customWidth="1"/>
    <col min="10" max="10" width="19.8515625" style="0" customWidth="1"/>
    <col min="11" max="11" width="24.57421875" style="0" bestFit="1" customWidth="1"/>
    <col min="13" max="13" width="27.57421875" style="0" bestFit="1" customWidth="1"/>
    <col min="14" max="14" width="27.57421875" style="0" customWidth="1"/>
    <col min="19" max="19" width="15.421875" style="0" bestFit="1" customWidth="1"/>
    <col min="21" max="21" width="13.8515625" style="0" customWidth="1"/>
  </cols>
  <sheetData>
    <row r="2" spans="2:8" ht="18">
      <c r="B2" s="563" t="s">
        <v>235</v>
      </c>
      <c r="C2" s="563"/>
      <c r="D2" s="563"/>
      <c r="E2" s="563"/>
      <c r="F2" s="563"/>
      <c r="G2" s="563"/>
      <c r="H2" s="563"/>
    </row>
    <row r="3" ht="13.5" thickBot="1"/>
    <row r="4" spans="2:21" ht="15.75">
      <c r="B4" s="857" t="s">
        <v>175</v>
      </c>
      <c r="C4" s="859" t="s">
        <v>60</v>
      </c>
      <c r="D4" s="859"/>
      <c r="E4" s="859" t="s">
        <v>61</v>
      </c>
      <c r="F4" s="859"/>
      <c r="G4" s="859" t="s">
        <v>62</v>
      </c>
      <c r="H4" s="859"/>
      <c r="I4" s="859" t="s">
        <v>63</v>
      </c>
      <c r="J4" s="859"/>
      <c r="K4" s="859" t="s">
        <v>64</v>
      </c>
      <c r="L4" s="859"/>
      <c r="M4" s="859" t="s">
        <v>65</v>
      </c>
      <c r="N4" s="859"/>
      <c r="O4" s="859" t="s">
        <v>66</v>
      </c>
      <c r="P4" s="859"/>
      <c r="Q4" s="859" t="s">
        <v>67</v>
      </c>
      <c r="R4" s="859"/>
      <c r="S4" s="859" t="s">
        <v>131</v>
      </c>
      <c r="T4" s="859"/>
      <c r="U4" s="855" t="s">
        <v>5</v>
      </c>
    </row>
    <row r="5" spans="2:21" ht="20.25" customHeight="1">
      <c r="B5" s="858"/>
      <c r="C5" s="118" t="s">
        <v>126</v>
      </c>
      <c r="D5" s="118" t="s">
        <v>4</v>
      </c>
      <c r="E5" s="118" t="s">
        <v>126</v>
      </c>
      <c r="F5" s="118" t="s">
        <v>4</v>
      </c>
      <c r="G5" s="118" t="s">
        <v>126</v>
      </c>
      <c r="H5" s="118" t="s">
        <v>4</v>
      </c>
      <c r="I5" s="118" t="s">
        <v>126</v>
      </c>
      <c r="J5" s="118" t="s">
        <v>4</v>
      </c>
      <c r="K5" s="118" t="s">
        <v>126</v>
      </c>
      <c r="L5" s="118" t="s">
        <v>4</v>
      </c>
      <c r="M5" s="118" t="s">
        <v>126</v>
      </c>
      <c r="N5" s="118" t="s">
        <v>4</v>
      </c>
      <c r="O5" s="118" t="s">
        <v>126</v>
      </c>
      <c r="P5" s="118" t="s">
        <v>4</v>
      </c>
      <c r="Q5" s="118" t="s">
        <v>126</v>
      </c>
      <c r="R5" s="118" t="s">
        <v>4</v>
      </c>
      <c r="S5" s="118" t="s">
        <v>126</v>
      </c>
      <c r="T5" s="118" t="s">
        <v>4</v>
      </c>
      <c r="U5" s="856"/>
    </row>
    <row r="6" spans="2:21" ht="12.75">
      <c r="B6" s="38" t="s">
        <v>264</v>
      </c>
      <c r="C6" s="500">
        <v>4</v>
      </c>
      <c r="D6" s="96">
        <f>1*C6/$U6</f>
        <v>0.006051437216338881</v>
      </c>
      <c r="E6" s="500">
        <v>1</v>
      </c>
      <c r="F6" s="96">
        <f>1*E6/$U6</f>
        <v>0.0015128593040847202</v>
      </c>
      <c r="G6" s="500">
        <v>11</v>
      </c>
      <c r="H6" s="96">
        <f>1*G6/$U6</f>
        <v>0.01664145234493192</v>
      </c>
      <c r="I6" s="500">
        <v>2</v>
      </c>
      <c r="J6" s="96">
        <f>1*I6/$U6</f>
        <v>0.0030257186081694403</v>
      </c>
      <c r="K6" s="500">
        <v>171</v>
      </c>
      <c r="L6" s="96">
        <f>1*K6/$U6</f>
        <v>0.2586989409984871</v>
      </c>
      <c r="M6" s="500">
        <v>170</v>
      </c>
      <c r="N6" s="96">
        <f>1*M6/$U6</f>
        <v>0.25718608169440244</v>
      </c>
      <c r="O6" s="500">
        <v>24</v>
      </c>
      <c r="P6" s="96">
        <f>1*O6/$U6</f>
        <v>0.036308623298033284</v>
      </c>
      <c r="Q6" s="500">
        <v>271</v>
      </c>
      <c r="R6" s="96">
        <f>1*Q6/$U6</f>
        <v>0.40998487140695916</v>
      </c>
      <c r="S6" s="500">
        <v>7</v>
      </c>
      <c r="T6" s="96">
        <f>1*S6/$U6</f>
        <v>0.01059001512859304</v>
      </c>
      <c r="U6" s="506">
        <v>661</v>
      </c>
    </row>
    <row r="7" spans="2:21" ht="12.75">
      <c r="B7" s="38" t="s">
        <v>265</v>
      </c>
      <c r="C7" s="500">
        <v>6</v>
      </c>
      <c r="D7" s="96">
        <f aca="true" t="shared" si="0" ref="D7:F8">1*C7/$U7</f>
        <v>0.0033651149747616375</v>
      </c>
      <c r="E7" s="500">
        <v>3</v>
      </c>
      <c r="F7" s="96">
        <f t="shared" si="0"/>
        <v>0.0016825574873808188</v>
      </c>
      <c r="G7" s="500">
        <v>21</v>
      </c>
      <c r="H7" s="96">
        <f>1*G7/$U7</f>
        <v>0.011777902411665733</v>
      </c>
      <c r="I7" s="500">
        <v>7</v>
      </c>
      <c r="J7" s="96">
        <f>1*I7/$U7</f>
        <v>0.003925967470555244</v>
      </c>
      <c r="K7" s="500">
        <v>370</v>
      </c>
      <c r="L7" s="96">
        <f>1*K7/$U7</f>
        <v>0.20751542344363433</v>
      </c>
      <c r="M7" s="500">
        <v>543</v>
      </c>
      <c r="N7" s="96">
        <f>1*M7/$U7</f>
        <v>0.3045429052159282</v>
      </c>
      <c r="O7" s="500">
        <v>34</v>
      </c>
      <c r="P7" s="96">
        <f>1*O7/$U7</f>
        <v>0.019068984856982614</v>
      </c>
      <c r="Q7" s="500">
        <v>780</v>
      </c>
      <c r="R7" s="96">
        <f>1*Q7/$U7</f>
        <v>0.4374649467190129</v>
      </c>
      <c r="S7" s="500">
        <v>19</v>
      </c>
      <c r="T7" s="96">
        <f>1*S7/$U7</f>
        <v>0.01065619742007852</v>
      </c>
      <c r="U7" s="506">
        <v>1783</v>
      </c>
    </row>
    <row r="8" spans="2:21" ht="13.5" thickBot="1">
      <c r="B8" s="109" t="s">
        <v>5</v>
      </c>
      <c r="C8" s="476">
        <f>C6+C7</f>
        <v>10</v>
      </c>
      <c r="D8" s="169">
        <f t="shared" si="0"/>
        <v>0.004091653027823241</v>
      </c>
      <c r="E8" s="476">
        <f aca="true" t="shared" si="1" ref="E8:U8">E6+E7</f>
        <v>4</v>
      </c>
      <c r="F8" s="169">
        <f t="shared" si="0"/>
        <v>0.0016366612111292963</v>
      </c>
      <c r="G8" s="476">
        <f t="shared" si="1"/>
        <v>32</v>
      </c>
      <c r="H8" s="169">
        <f>1*G8/$U8</f>
        <v>0.01309328968903437</v>
      </c>
      <c r="I8" s="476">
        <f t="shared" si="1"/>
        <v>9</v>
      </c>
      <c r="J8" s="169">
        <f>1*I8/$U8</f>
        <v>0.0036824877250409165</v>
      </c>
      <c r="K8" s="476">
        <f t="shared" si="1"/>
        <v>541</v>
      </c>
      <c r="L8" s="169">
        <f>1*K8/$U8</f>
        <v>0.22135842880523732</v>
      </c>
      <c r="M8" s="476">
        <f t="shared" si="1"/>
        <v>713</v>
      </c>
      <c r="N8" s="169">
        <f>1*M8/$U8</f>
        <v>0.2917348608837971</v>
      </c>
      <c r="O8" s="476">
        <f t="shared" si="1"/>
        <v>58</v>
      </c>
      <c r="P8" s="169">
        <f>1*O8/$U8</f>
        <v>0.023731587561374796</v>
      </c>
      <c r="Q8" s="476">
        <f t="shared" si="1"/>
        <v>1051</v>
      </c>
      <c r="R8" s="169">
        <f>1*Q8/$U8</f>
        <v>0.4300327332242226</v>
      </c>
      <c r="S8" s="476">
        <f t="shared" si="1"/>
        <v>26</v>
      </c>
      <c r="T8" s="169">
        <f>1*S8/$U8</f>
        <v>0.010638297872340425</v>
      </c>
      <c r="U8" s="464">
        <f t="shared" si="1"/>
        <v>2444</v>
      </c>
    </row>
    <row r="9" ht="12.75">
      <c r="P9" s="507"/>
    </row>
    <row r="11" ht="12.75">
      <c r="B11" s="6" t="s">
        <v>6</v>
      </c>
    </row>
    <row r="12" ht="12.75">
      <c r="B12" t="s">
        <v>58</v>
      </c>
    </row>
    <row r="13" ht="12.75">
      <c r="B13" t="s">
        <v>97</v>
      </c>
    </row>
    <row r="14" ht="12.75">
      <c r="B14" s="13" t="s">
        <v>133</v>
      </c>
    </row>
    <row r="15" ht="12.75">
      <c r="B15" t="s">
        <v>238</v>
      </c>
    </row>
    <row r="17" ht="20.25">
      <c r="B17" s="7" t="s">
        <v>1</v>
      </c>
    </row>
  </sheetData>
  <sheetProtection/>
  <mergeCells count="12">
    <mergeCell ref="K4:L4"/>
    <mergeCell ref="I4:J4"/>
    <mergeCell ref="G4:H4"/>
    <mergeCell ref="E4:F4"/>
    <mergeCell ref="C4:D4"/>
    <mergeCell ref="B2:H2"/>
    <mergeCell ref="U4:U5"/>
    <mergeCell ref="B4:B5"/>
    <mergeCell ref="S4:T4"/>
    <mergeCell ref="O4:P4"/>
    <mergeCell ref="Q4:R4"/>
    <mergeCell ref="M4:N4"/>
  </mergeCells>
  <hyperlinks>
    <hyperlink ref="B17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AK3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28125" style="0" customWidth="1"/>
    <col min="2" max="2" width="25.140625" style="0" customWidth="1"/>
    <col min="3" max="3" width="8.28125" style="0" bestFit="1" customWidth="1"/>
    <col min="4" max="4" width="6.8515625" style="0" customWidth="1"/>
    <col min="5" max="5" width="6.00390625" style="0" customWidth="1"/>
    <col min="6" max="6" width="7.421875" style="0" customWidth="1"/>
    <col min="7" max="7" width="8.28125" style="0" bestFit="1" customWidth="1"/>
    <col min="8" max="8" width="6.8515625" style="0" customWidth="1"/>
    <col min="9" max="9" width="9.8515625" style="0" bestFit="1" customWidth="1"/>
    <col min="10" max="10" width="6.57421875" style="0" bestFit="1" customWidth="1"/>
    <col min="11" max="11" width="7.00390625" style="0" bestFit="1" customWidth="1"/>
    <col min="12" max="12" width="7.421875" style="0" bestFit="1" customWidth="1"/>
    <col min="13" max="13" width="4.7109375" style="0" bestFit="1" customWidth="1"/>
    <col min="14" max="14" width="6.421875" style="0" bestFit="1" customWidth="1"/>
    <col min="15" max="15" width="7.8515625" style="0" customWidth="1"/>
    <col min="16" max="16" width="6.8515625" style="0" customWidth="1"/>
    <col min="17" max="17" width="5.7109375" style="369" customWidth="1"/>
    <col min="18" max="18" width="6.8515625" style="0" customWidth="1"/>
    <col min="19" max="19" width="9.421875" style="0" customWidth="1"/>
    <col min="20" max="20" width="8.28125" style="0" customWidth="1"/>
    <col min="21" max="21" width="10.57421875" style="0" bestFit="1" customWidth="1"/>
    <col min="22" max="22" width="6.421875" style="0" bestFit="1" customWidth="1"/>
    <col min="23" max="23" width="7.57421875" style="0" customWidth="1"/>
    <col min="24" max="24" width="6.28125" style="0" bestFit="1" customWidth="1"/>
    <col min="25" max="25" width="7.57421875" style="369" customWidth="1"/>
    <col min="26" max="26" width="7.8515625" style="0" customWidth="1"/>
    <col min="27" max="27" width="5.28125" style="0" bestFit="1" customWidth="1"/>
    <col min="28" max="28" width="6.28125" style="0" bestFit="1" customWidth="1"/>
    <col min="29" max="29" width="5.28125" style="0" bestFit="1" customWidth="1"/>
    <col min="30" max="30" width="6.28125" style="0" bestFit="1" customWidth="1"/>
    <col min="31" max="31" width="13.00390625" style="0" customWidth="1"/>
    <col min="32" max="32" width="10.57421875" style="0" customWidth="1"/>
    <col min="33" max="33" width="8.57421875" style="0" bestFit="1" customWidth="1"/>
    <col min="34" max="34" width="8.57421875" style="0" customWidth="1"/>
    <col min="35" max="35" width="10.7109375" style="0" customWidth="1"/>
    <col min="36" max="36" width="10.140625" style="0" customWidth="1"/>
    <col min="37" max="37" width="14.421875" style="0" customWidth="1"/>
  </cols>
  <sheetData>
    <row r="2" spans="2:37" ht="18">
      <c r="B2" s="594" t="s">
        <v>195</v>
      </c>
      <c r="C2" s="594"/>
      <c r="D2" s="594"/>
      <c r="E2" s="594"/>
      <c r="F2" s="594"/>
      <c r="G2" s="594"/>
      <c r="H2" s="73"/>
      <c r="I2" s="73"/>
      <c r="J2" s="73"/>
      <c r="K2" s="73"/>
      <c r="L2" s="73"/>
      <c r="M2" s="73"/>
      <c r="N2" s="73"/>
      <c r="O2" s="73"/>
      <c r="P2" s="73"/>
      <c r="Q2" s="381"/>
      <c r="R2" s="73"/>
      <c r="S2" s="73"/>
      <c r="T2" s="73"/>
      <c r="U2" s="73"/>
      <c r="V2" s="73"/>
      <c r="W2" s="73"/>
      <c r="X2" s="73"/>
      <c r="Y2" s="381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</row>
    <row r="5" spans="2:37" ht="15.75">
      <c r="B5" s="595" t="s">
        <v>164</v>
      </c>
      <c r="C5" s="597" t="s">
        <v>68</v>
      </c>
      <c r="D5" s="598"/>
      <c r="E5" s="597" t="s">
        <v>69</v>
      </c>
      <c r="F5" s="598"/>
      <c r="G5" s="597" t="s">
        <v>70</v>
      </c>
      <c r="H5" s="598"/>
      <c r="I5" s="597" t="s">
        <v>71</v>
      </c>
      <c r="J5" s="598"/>
      <c r="K5" s="597" t="s">
        <v>72</v>
      </c>
      <c r="L5" s="598"/>
      <c r="M5" s="597" t="s">
        <v>73</v>
      </c>
      <c r="N5" s="598"/>
      <c r="O5" s="597" t="s">
        <v>165</v>
      </c>
      <c r="P5" s="598"/>
      <c r="Q5" s="597" t="s">
        <v>251</v>
      </c>
      <c r="R5" s="598"/>
      <c r="S5" s="597" t="s">
        <v>74</v>
      </c>
      <c r="T5" s="598"/>
      <c r="U5" s="597" t="s">
        <v>75</v>
      </c>
      <c r="V5" s="598"/>
      <c r="W5" s="597" t="s">
        <v>76</v>
      </c>
      <c r="X5" s="598"/>
      <c r="Y5" s="597" t="s">
        <v>252</v>
      </c>
      <c r="Z5" s="598"/>
      <c r="AA5" s="597" t="s">
        <v>77</v>
      </c>
      <c r="AB5" s="598"/>
      <c r="AC5" s="597" t="s">
        <v>66</v>
      </c>
      <c r="AD5" s="598"/>
      <c r="AE5" s="597" t="s">
        <v>78</v>
      </c>
      <c r="AF5" s="598"/>
      <c r="AG5" s="597" t="s">
        <v>67</v>
      </c>
      <c r="AH5" s="598"/>
      <c r="AI5" s="597" t="s">
        <v>131</v>
      </c>
      <c r="AJ5" s="598"/>
      <c r="AK5" s="595" t="s">
        <v>5</v>
      </c>
    </row>
    <row r="6" spans="2:37" ht="15.75">
      <c r="B6" s="596"/>
      <c r="C6" s="116" t="s">
        <v>126</v>
      </c>
      <c r="D6" s="116" t="s">
        <v>4</v>
      </c>
      <c r="E6" s="116" t="s">
        <v>126</v>
      </c>
      <c r="F6" s="116" t="s">
        <v>4</v>
      </c>
      <c r="G6" s="116" t="s">
        <v>126</v>
      </c>
      <c r="H6" s="116" t="s">
        <v>4</v>
      </c>
      <c r="I6" s="116" t="s">
        <v>126</v>
      </c>
      <c r="J6" s="116" t="s">
        <v>4</v>
      </c>
      <c r="K6" s="116" t="s">
        <v>126</v>
      </c>
      <c r="L6" s="116" t="s">
        <v>4</v>
      </c>
      <c r="M6" s="116" t="s">
        <v>126</v>
      </c>
      <c r="N6" s="116" t="s">
        <v>4</v>
      </c>
      <c r="O6" s="116" t="s">
        <v>126</v>
      </c>
      <c r="P6" s="116" t="s">
        <v>4</v>
      </c>
      <c r="Q6" s="382" t="s">
        <v>126</v>
      </c>
      <c r="R6" s="379" t="s">
        <v>4</v>
      </c>
      <c r="S6" s="116" t="s">
        <v>126</v>
      </c>
      <c r="T6" s="116" t="s">
        <v>4</v>
      </c>
      <c r="U6" s="116" t="s">
        <v>126</v>
      </c>
      <c r="V6" s="116" t="s">
        <v>4</v>
      </c>
      <c r="W6" s="116" t="s">
        <v>126</v>
      </c>
      <c r="X6" s="116" t="s">
        <v>4</v>
      </c>
      <c r="Y6" s="382" t="s">
        <v>126</v>
      </c>
      <c r="Z6" s="379" t="s">
        <v>4</v>
      </c>
      <c r="AA6" s="116" t="s">
        <v>126</v>
      </c>
      <c r="AB6" s="116" t="s">
        <v>4</v>
      </c>
      <c r="AC6" s="116" t="s">
        <v>126</v>
      </c>
      <c r="AD6" s="116" t="s">
        <v>4</v>
      </c>
      <c r="AE6" s="116" t="s">
        <v>126</v>
      </c>
      <c r="AF6" s="116" t="s">
        <v>4</v>
      </c>
      <c r="AG6" s="116" t="s">
        <v>126</v>
      </c>
      <c r="AH6" s="116" t="s">
        <v>4</v>
      </c>
      <c r="AI6" s="116" t="s">
        <v>126</v>
      </c>
      <c r="AJ6" s="116" t="s">
        <v>4</v>
      </c>
      <c r="AK6" s="596"/>
    </row>
    <row r="7" spans="2:37" ht="12.75">
      <c r="B7" s="38" t="s">
        <v>142</v>
      </c>
      <c r="C7" s="20">
        <v>1</v>
      </c>
      <c r="D7" s="40">
        <v>0.021739130434782608</v>
      </c>
      <c r="E7" s="20">
        <v>1</v>
      </c>
      <c r="F7" s="40">
        <v>0.021739130434782608</v>
      </c>
      <c r="G7" s="20"/>
      <c r="H7" s="40">
        <v>0</v>
      </c>
      <c r="I7" s="20"/>
      <c r="J7" s="40">
        <v>0</v>
      </c>
      <c r="K7" s="20">
        <v>20</v>
      </c>
      <c r="L7" s="40">
        <v>0.43478260869565216</v>
      </c>
      <c r="M7" s="20"/>
      <c r="N7" s="40">
        <v>0</v>
      </c>
      <c r="O7" s="20"/>
      <c r="P7" s="40">
        <v>0</v>
      </c>
      <c r="Q7" s="31"/>
      <c r="R7" s="40">
        <v>0</v>
      </c>
      <c r="S7" s="20"/>
      <c r="T7" s="40">
        <v>0</v>
      </c>
      <c r="U7" s="20">
        <v>3</v>
      </c>
      <c r="V7" s="40">
        <v>0.06521739130434782</v>
      </c>
      <c r="W7" s="20"/>
      <c r="X7" s="389">
        <v>0</v>
      </c>
      <c r="Y7" s="373"/>
      <c r="Z7" s="389">
        <v>0</v>
      </c>
      <c r="AA7" s="20"/>
      <c r="AB7" s="40">
        <v>0</v>
      </c>
      <c r="AC7" s="20">
        <v>2</v>
      </c>
      <c r="AD7" s="40">
        <v>0.043478260869565216</v>
      </c>
      <c r="AE7" s="20">
        <v>3</v>
      </c>
      <c r="AF7" s="40">
        <v>0.06521739130434782</v>
      </c>
      <c r="AG7" s="20">
        <v>16</v>
      </c>
      <c r="AH7" s="40">
        <v>0.34782608695652173</v>
      </c>
      <c r="AI7" s="20"/>
      <c r="AJ7" s="40">
        <v>0</v>
      </c>
      <c r="AK7" s="20">
        <v>46</v>
      </c>
    </row>
    <row r="8" spans="2:37" ht="12.75">
      <c r="B8" s="38" t="s">
        <v>143</v>
      </c>
      <c r="C8" s="20">
        <v>52</v>
      </c>
      <c r="D8" s="40">
        <v>0.036211699164345405</v>
      </c>
      <c r="E8" s="20">
        <v>67</v>
      </c>
      <c r="F8" s="40">
        <v>0.04665738161559889</v>
      </c>
      <c r="G8" s="20"/>
      <c r="H8" s="40">
        <v>0</v>
      </c>
      <c r="I8" s="20">
        <v>4</v>
      </c>
      <c r="J8" s="40">
        <v>0.002785515320334262</v>
      </c>
      <c r="K8" s="20">
        <v>542</v>
      </c>
      <c r="L8" s="40">
        <v>0.3774373259052925</v>
      </c>
      <c r="M8" s="20">
        <v>29</v>
      </c>
      <c r="N8" s="40">
        <v>0.0201949860724234</v>
      </c>
      <c r="O8" s="20">
        <v>1</v>
      </c>
      <c r="P8" s="40">
        <v>0.0006963788300835655</v>
      </c>
      <c r="Q8" s="31"/>
      <c r="R8" s="40">
        <v>0</v>
      </c>
      <c r="S8" s="20">
        <v>5</v>
      </c>
      <c r="T8" s="40">
        <v>0.003481894150417827</v>
      </c>
      <c r="U8" s="20">
        <v>49</v>
      </c>
      <c r="V8" s="40">
        <v>0.034122562674094706</v>
      </c>
      <c r="W8" s="20">
        <v>7</v>
      </c>
      <c r="X8" s="389">
        <v>0.004874651810584958</v>
      </c>
      <c r="Y8" s="373">
        <v>1</v>
      </c>
      <c r="Z8" s="389">
        <v>0.0006963788300835655</v>
      </c>
      <c r="AA8" s="20">
        <v>20</v>
      </c>
      <c r="AB8" s="40">
        <v>0.013927576601671309</v>
      </c>
      <c r="AC8" s="20">
        <v>28</v>
      </c>
      <c r="AD8" s="40">
        <v>0.019498607242339833</v>
      </c>
      <c r="AE8" s="20">
        <v>219</v>
      </c>
      <c r="AF8" s="40">
        <v>0.15250696378830084</v>
      </c>
      <c r="AG8" s="20">
        <v>393</v>
      </c>
      <c r="AH8" s="40">
        <v>0.2736768802228412</v>
      </c>
      <c r="AI8" s="20">
        <v>19</v>
      </c>
      <c r="AJ8" s="40">
        <v>0.013231197771587743</v>
      </c>
      <c r="AK8" s="20">
        <v>1436</v>
      </c>
    </row>
    <row r="9" spans="2:37" ht="12.75">
      <c r="B9" s="38" t="s">
        <v>185</v>
      </c>
      <c r="C9" s="20">
        <v>11</v>
      </c>
      <c r="D9" s="40">
        <v>0.04741379310344827</v>
      </c>
      <c r="E9" s="20">
        <v>5</v>
      </c>
      <c r="F9" s="40">
        <v>0.021551724137931036</v>
      </c>
      <c r="G9" s="20"/>
      <c r="H9" s="40">
        <v>0</v>
      </c>
      <c r="I9" s="20"/>
      <c r="J9" s="40">
        <v>0</v>
      </c>
      <c r="K9" s="20">
        <v>91</v>
      </c>
      <c r="L9" s="40">
        <v>0.3922413793103448</v>
      </c>
      <c r="M9" s="20">
        <v>8</v>
      </c>
      <c r="N9" s="40">
        <v>0.034482758620689655</v>
      </c>
      <c r="O9" s="20"/>
      <c r="P9" s="40">
        <v>0</v>
      </c>
      <c r="Q9" s="31"/>
      <c r="R9" s="40">
        <v>0</v>
      </c>
      <c r="S9" s="20">
        <v>1</v>
      </c>
      <c r="T9" s="40">
        <v>0.004310344827586207</v>
      </c>
      <c r="U9" s="20">
        <v>11</v>
      </c>
      <c r="V9" s="40">
        <v>0.04741379310344827</v>
      </c>
      <c r="W9" s="20">
        <v>1</v>
      </c>
      <c r="X9" s="389">
        <v>0.004310344827586207</v>
      </c>
      <c r="Y9" s="373"/>
      <c r="Z9" s="389">
        <v>0</v>
      </c>
      <c r="AA9" s="20">
        <v>6</v>
      </c>
      <c r="AB9" s="40">
        <v>0.02586206896551724</v>
      </c>
      <c r="AC9" s="20">
        <v>3</v>
      </c>
      <c r="AD9" s="40">
        <v>0.01293103448275862</v>
      </c>
      <c r="AE9" s="20">
        <v>27</v>
      </c>
      <c r="AF9" s="40">
        <v>0.11637931034482758</v>
      </c>
      <c r="AG9" s="20">
        <v>64</v>
      </c>
      <c r="AH9" s="40">
        <v>0.27586206896551724</v>
      </c>
      <c r="AI9" s="20">
        <v>4</v>
      </c>
      <c r="AJ9" s="40">
        <v>0.017241379310344827</v>
      </c>
      <c r="AK9" s="20">
        <v>232</v>
      </c>
    </row>
    <row r="10" spans="2:37" ht="12.75">
      <c r="B10" s="38" t="s">
        <v>145</v>
      </c>
      <c r="C10" s="20">
        <v>13</v>
      </c>
      <c r="D10" s="40">
        <v>0.020030816640986132</v>
      </c>
      <c r="E10" s="20">
        <v>41</v>
      </c>
      <c r="F10" s="40">
        <v>0.06317411402157165</v>
      </c>
      <c r="G10" s="20"/>
      <c r="H10" s="40">
        <v>0</v>
      </c>
      <c r="I10" s="20">
        <v>5</v>
      </c>
      <c r="J10" s="40">
        <v>0.007704160246533128</v>
      </c>
      <c r="K10" s="20">
        <v>283</v>
      </c>
      <c r="L10" s="40">
        <v>0.43605546995377503</v>
      </c>
      <c r="M10" s="20">
        <v>15</v>
      </c>
      <c r="N10" s="40">
        <v>0.023112480739599383</v>
      </c>
      <c r="O10" s="20"/>
      <c r="P10" s="40">
        <v>0</v>
      </c>
      <c r="Q10" s="31">
        <v>1</v>
      </c>
      <c r="R10" s="40">
        <v>0.0015408320493066256</v>
      </c>
      <c r="S10" s="20"/>
      <c r="T10" s="40">
        <v>0</v>
      </c>
      <c r="U10" s="20">
        <v>19</v>
      </c>
      <c r="V10" s="40">
        <v>0.029275808936825885</v>
      </c>
      <c r="W10" s="20">
        <v>3</v>
      </c>
      <c r="X10" s="389">
        <v>0.004622496147919877</v>
      </c>
      <c r="Y10" s="373"/>
      <c r="Z10" s="389">
        <v>0</v>
      </c>
      <c r="AA10" s="20">
        <v>8</v>
      </c>
      <c r="AB10" s="40">
        <v>0.012326656394453005</v>
      </c>
      <c r="AC10" s="20">
        <v>15</v>
      </c>
      <c r="AD10" s="40">
        <v>0.023112480739599383</v>
      </c>
      <c r="AE10" s="20">
        <v>73</v>
      </c>
      <c r="AF10" s="40">
        <v>0.11248073959938366</v>
      </c>
      <c r="AG10" s="20">
        <v>167</v>
      </c>
      <c r="AH10" s="40">
        <v>0.2573189522342065</v>
      </c>
      <c r="AI10" s="20">
        <v>6</v>
      </c>
      <c r="AJ10" s="40">
        <v>0.009244992295839754</v>
      </c>
      <c r="AK10" s="20">
        <v>649</v>
      </c>
    </row>
    <row r="11" spans="2:37" ht="12.75">
      <c r="B11" s="38" t="s">
        <v>186</v>
      </c>
      <c r="C11" s="20">
        <v>1</v>
      </c>
      <c r="D11" s="40">
        <v>0.04</v>
      </c>
      <c r="E11" s="20">
        <v>3</v>
      </c>
      <c r="F11" s="40">
        <v>0.12</v>
      </c>
      <c r="G11" s="20"/>
      <c r="H11" s="40">
        <v>0</v>
      </c>
      <c r="I11" s="20">
        <v>1</v>
      </c>
      <c r="J11" s="40">
        <v>0.04</v>
      </c>
      <c r="K11" s="20">
        <v>6</v>
      </c>
      <c r="L11" s="40">
        <v>0.24</v>
      </c>
      <c r="M11" s="20"/>
      <c r="N11" s="40">
        <v>0</v>
      </c>
      <c r="O11" s="20"/>
      <c r="P11" s="40">
        <v>0</v>
      </c>
      <c r="Q11" s="31"/>
      <c r="R11" s="40">
        <v>0</v>
      </c>
      <c r="S11" s="20"/>
      <c r="T11" s="40">
        <v>0</v>
      </c>
      <c r="U11" s="20">
        <v>2</v>
      </c>
      <c r="V11" s="40">
        <v>0.08</v>
      </c>
      <c r="W11" s="20">
        <v>1</v>
      </c>
      <c r="X11" s="389">
        <v>0.04</v>
      </c>
      <c r="Y11" s="373"/>
      <c r="Z11" s="389">
        <v>0</v>
      </c>
      <c r="AA11" s="20"/>
      <c r="AB11" s="40">
        <v>0</v>
      </c>
      <c r="AC11" s="20"/>
      <c r="AD11" s="40">
        <v>0</v>
      </c>
      <c r="AE11" s="20">
        <v>7</v>
      </c>
      <c r="AF11" s="40">
        <v>0.28</v>
      </c>
      <c r="AG11" s="20">
        <v>4</v>
      </c>
      <c r="AH11" s="40">
        <v>0.16</v>
      </c>
      <c r="AI11" s="20"/>
      <c r="AJ11" s="40">
        <v>0</v>
      </c>
      <c r="AK11" s="20">
        <v>25</v>
      </c>
    </row>
    <row r="12" spans="2:37" ht="12.75">
      <c r="B12" s="38" t="s">
        <v>179</v>
      </c>
      <c r="C12" s="20">
        <v>19</v>
      </c>
      <c r="D12" s="40">
        <v>0.02936630602782071</v>
      </c>
      <c r="E12" s="20">
        <v>13</v>
      </c>
      <c r="F12" s="40">
        <v>0.02009273570324575</v>
      </c>
      <c r="G12" s="20"/>
      <c r="H12" s="40">
        <v>0</v>
      </c>
      <c r="I12" s="20">
        <v>1</v>
      </c>
      <c r="J12" s="40">
        <v>0.0015455950540958269</v>
      </c>
      <c r="K12" s="20">
        <v>216</v>
      </c>
      <c r="L12" s="40">
        <v>0.33384853168469864</v>
      </c>
      <c r="M12" s="20">
        <v>15</v>
      </c>
      <c r="N12" s="40">
        <v>0.023183925811437404</v>
      </c>
      <c r="O12" s="20"/>
      <c r="P12" s="40">
        <v>0</v>
      </c>
      <c r="Q12" s="31"/>
      <c r="R12" s="40">
        <v>0</v>
      </c>
      <c r="S12" s="20">
        <v>1</v>
      </c>
      <c r="T12" s="40">
        <v>0.0015455950540958269</v>
      </c>
      <c r="U12" s="20">
        <v>12</v>
      </c>
      <c r="V12" s="40">
        <v>0.01854714064914992</v>
      </c>
      <c r="W12" s="20">
        <v>1</v>
      </c>
      <c r="X12" s="389">
        <v>0.0015455950540958269</v>
      </c>
      <c r="Y12" s="373"/>
      <c r="Z12" s="389">
        <v>0</v>
      </c>
      <c r="AA12" s="20">
        <v>8</v>
      </c>
      <c r="AB12" s="40">
        <v>0.012364760432766615</v>
      </c>
      <c r="AC12" s="20">
        <v>13</v>
      </c>
      <c r="AD12" s="40">
        <v>0.02009273570324575</v>
      </c>
      <c r="AE12" s="20">
        <v>65</v>
      </c>
      <c r="AF12" s="40">
        <v>0.10046367851622875</v>
      </c>
      <c r="AG12" s="20">
        <v>272</v>
      </c>
      <c r="AH12" s="40">
        <v>0.42040185471406494</v>
      </c>
      <c r="AI12" s="20">
        <v>11</v>
      </c>
      <c r="AJ12" s="40">
        <v>0.017001545595054096</v>
      </c>
      <c r="AK12" s="20">
        <v>647</v>
      </c>
    </row>
    <row r="13" spans="2:37" ht="12.75">
      <c r="B13" s="38" t="s">
        <v>146</v>
      </c>
      <c r="C13" s="20">
        <v>4</v>
      </c>
      <c r="D13" s="40">
        <v>0.020512820512820513</v>
      </c>
      <c r="E13" s="20">
        <v>11</v>
      </c>
      <c r="F13" s="40">
        <v>0.05641025641025641</v>
      </c>
      <c r="G13" s="20"/>
      <c r="H13" s="40">
        <v>0</v>
      </c>
      <c r="I13" s="20">
        <v>1</v>
      </c>
      <c r="J13" s="40">
        <v>0.005128205128205128</v>
      </c>
      <c r="K13" s="20">
        <v>94</v>
      </c>
      <c r="L13" s="40">
        <v>0.48205128205128206</v>
      </c>
      <c r="M13" s="20">
        <v>4</v>
      </c>
      <c r="N13" s="40">
        <v>0.020512820512820513</v>
      </c>
      <c r="O13" s="20"/>
      <c r="P13" s="40">
        <v>0</v>
      </c>
      <c r="Q13" s="31"/>
      <c r="R13" s="40">
        <v>0</v>
      </c>
      <c r="S13" s="20"/>
      <c r="T13" s="40">
        <v>0</v>
      </c>
      <c r="U13" s="20">
        <v>4</v>
      </c>
      <c r="V13" s="40">
        <v>0.020512820512820513</v>
      </c>
      <c r="W13" s="20"/>
      <c r="X13" s="389">
        <v>0</v>
      </c>
      <c r="Y13" s="373"/>
      <c r="Z13" s="389">
        <v>0</v>
      </c>
      <c r="AA13" s="20">
        <v>2</v>
      </c>
      <c r="AB13" s="40">
        <v>0.010256410256410256</v>
      </c>
      <c r="AC13" s="20">
        <v>7</v>
      </c>
      <c r="AD13" s="40">
        <v>0.035897435897435895</v>
      </c>
      <c r="AE13" s="20">
        <v>22</v>
      </c>
      <c r="AF13" s="40">
        <v>0.11282051282051282</v>
      </c>
      <c r="AG13" s="20">
        <v>38</v>
      </c>
      <c r="AH13" s="40">
        <v>0.19487179487179487</v>
      </c>
      <c r="AI13" s="20">
        <v>8</v>
      </c>
      <c r="AJ13" s="40">
        <v>0.041025641025641026</v>
      </c>
      <c r="AK13" s="20">
        <v>195</v>
      </c>
    </row>
    <row r="14" spans="2:37" ht="12.75">
      <c r="B14" s="38" t="s">
        <v>147</v>
      </c>
      <c r="C14" s="20">
        <v>8</v>
      </c>
      <c r="D14" s="40">
        <v>0.05442176870748299</v>
      </c>
      <c r="E14" s="20">
        <v>11</v>
      </c>
      <c r="F14" s="40">
        <v>0.07482993197278912</v>
      </c>
      <c r="G14" s="20"/>
      <c r="H14" s="40">
        <v>0</v>
      </c>
      <c r="I14" s="20">
        <v>3</v>
      </c>
      <c r="J14" s="40">
        <v>0.02040816326530612</v>
      </c>
      <c r="K14" s="20">
        <v>71</v>
      </c>
      <c r="L14" s="40">
        <v>0.48299319727891155</v>
      </c>
      <c r="M14" s="20">
        <v>1</v>
      </c>
      <c r="N14" s="40">
        <v>0.006802721088435374</v>
      </c>
      <c r="O14" s="20"/>
      <c r="P14" s="40">
        <v>0</v>
      </c>
      <c r="Q14" s="31"/>
      <c r="R14" s="40">
        <v>0</v>
      </c>
      <c r="S14" s="20">
        <v>1</v>
      </c>
      <c r="T14" s="40">
        <v>0.006802721088435374</v>
      </c>
      <c r="U14" s="20">
        <v>1</v>
      </c>
      <c r="V14" s="40">
        <v>0.006802721088435374</v>
      </c>
      <c r="W14" s="20"/>
      <c r="X14" s="389">
        <v>0</v>
      </c>
      <c r="Y14" s="373"/>
      <c r="Z14" s="389">
        <v>0</v>
      </c>
      <c r="AA14" s="20">
        <v>2</v>
      </c>
      <c r="AB14" s="40">
        <v>0.013605442176870748</v>
      </c>
      <c r="AC14" s="20">
        <v>2</v>
      </c>
      <c r="AD14" s="40">
        <v>0.013605442176870748</v>
      </c>
      <c r="AE14" s="20">
        <v>24</v>
      </c>
      <c r="AF14" s="40">
        <v>0.16326530612244897</v>
      </c>
      <c r="AG14" s="20">
        <v>23</v>
      </c>
      <c r="AH14" s="40">
        <v>0.1564625850340136</v>
      </c>
      <c r="AI14" s="20"/>
      <c r="AJ14" s="40">
        <v>0</v>
      </c>
      <c r="AK14" s="20">
        <v>147</v>
      </c>
    </row>
    <row r="15" spans="2:37" ht="12.75">
      <c r="B15" s="38" t="s">
        <v>180</v>
      </c>
      <c r="C15" s="20">
        <v>2</v>
      </c>
      <c r="D15" s="40">
        <v>0.022988505747126436</v>
      </c>
      <c r="E15" s="20">
        <v>1</v>
      </c>
      <c r="F15" s="40">
        <v>0.011494252873563218</v>
      </c>
      <c r="G15" s="20"/>
      <c r="H15" s="40">
        <v>0</v>
      </c>
      <c r="I15" s="20">
        <v>1</v>
      </c>
      <c r="J15" s="40">
        <v>0.011494252873563218</v>
      </c>
      <c r="K15" s="20">
        <v>46</v>
      </c>
      <c r="L15" s="40">
        <v>0.5287356321839081</v>
      </c>
      <c r="M15" s="20">
        <v>1</v>
      </c>
      <c r="N15" s="40">
        <v>0.011494252873563218</v>
      </c>
      <c r="O15" s="20"/>
      <c r="P15" s="40">
        <v>0</v>
      </c>
      <c r="Q15" s="31"/>
      <c r="R15" s="40">
        <v>0</v>
      </c>
      <c r="S15" s="20"/>
      <c r="T15" s="40">
        <v>0</v>
      </c>
      <c r="U15" s="20">
        <v>6</v>
      </c>
      <c r="V15" s="40">
        <v>0.06896551724137931</v>
      </c>
      <c r="W15" s="20"/>
      <c r="X15" s="389">
        <v>0</v>
      </c>
      <c r="Y15" s="373"/>
      <c r="Z15" s="389">
        <v>0</v>
      </c>
      <c r="AA15" s="20">
        <v>1</v>
      </c>
      <c r="AB15" s="40">
        <v>0.011494252873563218</v>
      </c>
      <c r="AC15" s="20">
        <v>3</v>
      </c>
      <c r="AD15" s="40">
        <v>0.034482758620689655</v>
      </c>
      <c r="AE15" s="20">
        <v>5</v>
      </c>
      <c r="AF15" s="40">
        <v>0.05747126436781609</v>
      </c>
      <c r="AG15" s="20">
        <v>20</v>
      </c>
      <c r="AH15" s="40">
        <v>0.22988505747126436</v>
      </c>
      <c r="AI15" s="20">
        <v>1</v>
      </c>
      <c r="AJ15" s="40">
        <v>0.011494252873563218</v>
      </c>
      <c r="AK15" s="20">
        <v>87</v>
      </c>
    </row>
    <row r="16" spans="2:37" ht="12.75">
      <c r="B16" s="38" t="s">
        <v>181</v>
      </c>
      <c r="C16" s="20">
        <v>5</v>
      </c>
      <c r="D16" s="40">
        <v>0.018518518518518517</v>
      </c>
      <c r="E16" s="20">
        <v>9</v>
      </c>
      <c r="F16" s="40">
        <v>0.03333333333333333</v>
      </c>
      <c r="G16" s="20"/>
      <c r="H16" s="40">
        <v>0</v>
      </c>
      <c r="I16" s="20"/>
      <c r="J16" s="40">
        <v>0</v>
      </c>
      <c r="K16" s="20">
        <v>99</v>
      </c>
      <c r="L16" s="40">
        <v>0.36666666666666664</v>
      </c>
      <c r="M16" s="20"/>
      <c r="N16" s="40">
        <v>0</v>
      </c>
      <c r="O16" s="20"/>
      <c r="P16" s="40">
        <v>0</v>
      </c>
      <c r="Q16" s="31"/>
      <c r="R16" s="40">
        <v>0</v>
      </c>
      <c r="S16" s="20">
        <v>3</v>
      </c>
      <c r="T16" s="40">
        <v>0.011111111111111112</v>
      </c>
      <c r="U16" s="20">
        <v>3</v>
      </c>
      <c r="V16" s="40">
        <v>0.011111111111111112</v>
      </c>
      <c r="W16" s="20"/>
      <c r="X16" s="389">
        <v>0</v>
      </c>
      <c r="Y16" s="373"/>
      <c r="Z16" s="389">
        <v>0</v>
      </c>
      <c r="AA16" s="20">
        <v>7</v>
      </c>
      <c r="AB16" s="40">
        <v>0.025925925925925925</v>
      </c>
      <c r="AC16" s="20">
        <v>3</v>
      </c>
      <c r="AD16" s="40">
        <v>0.011111111111111112</v>
      </c>
      <c r="AE16" s="20">
        <v>24</v>
      </c>
      <c r="AF16" s="40">
        <v>0.08888888888888889</v>
      </c>
      <c r="AG16" s="20">
        <v>116</v>
      </c>
      <c r="AH16" s="40">
        <v>0.42962962962962964</v>
      </c>
      <c r="AI16" s="20">
        <v>1</v>
      </c>
      <c r="AJ16" s="40">
        <v>0.003703703703703704</v>
      </c>
      <c r="AK16" s="20">
        <v>270</v>
      </c>
    </row>
    <row r="17" spans="2:37" ht="12.75">
      <c r="B17" s="38" t="s">
        <v>182</v>
      </c>
      <c r="C17" s="20">
        <v>6</v>
      </c>
      <c r="D17" s="40">
        <v>0.06315789473684211</v>
      </c>
      <c r="E17" s="20">
        <v>9</v>
      </c>
      <c r="F17" s="40">
        <v>0.09473684210526316</v>
      </c>
      <c r="G17" s="20"/>
      <c r="H17" s="40">
        <v>0</v>
      </c>
      <c r="I17" s="20"/>
      <c r="J17" s="40">
        <v>0</v>
      </c>
      <c r="K17" s="20">
        <v>36</v>
      </c>
      <c r="L17" s="40">
        <v>0.37894736842105264</v>
      </c>
      <c r="M17" s="20">
        <v>1</v>
      </c>
      <c r="N17" s="40">
        <v>0.010526315789473684</v>
      </c>
      <c r="O17" s="20"/>
      <c r="P17" s="40">
        <v>0</v>
      </c>
      <c r="Q17" s="31"/>
      <c r="R17" s="40">
        <v>0</v>
      </c>
      <c r="S17" s="20">
        <v>2</v>
      </c>
      <c r="T17" s="40">
        <v>0.021052631578947368</v>
      </c>
      <c r="U17" s="20">
        <v>5</v>
      </c>
      <c r="V17" s="40">
        <v>0.05263157894736842</v>
      </c>
      <c r="W17" s="20"/>
      <c r="X17" s="389">
        <v>0</v>
      </c>
      <c r="Y17" s="373"/>
      <c r="Z17" s="389">
        <v>0</v>
      </c>
      <c r="AA17" s="20">
        <v>3</v>
      </c>
      <c r="AB17" s="40">
        <v>0.031578947368421054</v>
      </c>
      <c r="AC17" s="20"/>
      <c r="AD17" s="40">
        <v>0</v>
      </c>
      <c r="AE17" s="20">
        <v>9</v>
      </c>
      <c r="AF17" s="40">
        <v>0.09473684210526316</v>
      </c>
      <c r="AG17" s="20">
        <v>24</v>
      </c>
      <c r="AH17" s="40">
        <v>0.25263157894736843</v>
      </c>
      <c r="AI17" s="20"/>
      <c r="AJ17" s="40">
        <v>0</v>
      </c>
      <c r="AK17" s="20">
        <v>95</v>
      </c>
    </row>
    <row r="18" spans="2:37" ht="12.75">
      <c r="B18" s="38" t="s">
        <v>159</v>
      </c>
      <c r="C18" s="20">
        <v>36</v>
      </c>
      <c r="D18" s="40">
        <v>0.02459016393442623</v>
      </c>
      <c r="E18" s="20">
        <v>53</v>
      </c>
      <c r="F18" s="40">
        <v>0.036202185792349725</v>
      </c>
      <c r="G18" s="20"/>
      <c r="H18" s="40">
        <v>0</v>
      </c>
      <c r="I18" s="20">
        <v>12</v>
      </c>
      <c r="J18" s="40">
        <v>0.00819672131147541</v>
      </c>
      <c r="K18" s="20">
        <v>508</v>
      </c>
      <c r="L18" s="40">
        <v>0.3469945355191257</v>
      </c>
      <c r="M18" s="20">
        <v>14</v>
      </c>
      <c r="N18" s="40">
        <v>0.009562841530054645</v>
      </c>
      <c r="O18" s="20"/>
      <c r="P18" s="40">
        <v>0</v>
      </c>
      <c r="Q18" s="31"/>
      <c r="R18" s="40">
        <v>0</v>
      </c>
      <c r="S18" s="20">
        <v>11</v>
      </c>
      <c r="T18" s="40">
        <v>0.007513661202185792</v>
      </c>
      <c r="U18" s="20">
        <v>21</v>
      </c>
      <c r="V18" s="40">
        <v>0.014344262295081968</v>
      </c>
      <c r="W18" s="20">
        <v>7</v>
      </c>
      <c r="X18" s="389">
        <v>0.0047814207650273225</v>
      </c>
      <c r="Y18" s="373"/>
      <c r="Z18" s="389">
        <v>0</v>
      </c>
      <c r="AA18" s="20">
        <v>22</v>
      </c>
      <c r="AB18" s="40">
        <v>0.015027322404371584</v>
      </c>
      <c r="AC18" s="20">
        <v>17</v>
      </c>
      <c r="AD18" s="40">
        <v>0.011612021857923498</v>
      </c>
      <c r="AE18" s="20">
        <v>79</v>
      </c>
      <c r="AF18" s="40">
        <v>0.05396174863387978</v>
      </c>
      <c r="AG18" s="20">
        <v>672</v>
      </c>
      <c r="AH18" s="40">
        <v>0.45901639344262296</v>
      </c>
      <c r="AI18" s="20">
        <v>12</v>
      </c>
      <c r="AJ18" s="40">
        <v>0.00819672131147541</v>
      </c>
      <c r="AK18" s="20">
        <v>1464</v>
      </c>
    </row>
    <row r="19" spans="2:37" ht="12.75">
      <c r="B19" s="38" t="s">
        <v>187</v>
      </c>
      <c r="C19" s="20">
        <v>14</v>
      </c>
      <c r="D19" s="40">
        <v>0.041666666666666664</v>
      </c>
      <c r="E19" s="20">
        <v>8</v>
      </c>
      <c r="F19" s="40">
        <v>0.023809523809523808</v>
      </c>
      <c r="G19" s="20">
        <v>1</v>
      </c>
      <c r="H19" s="40">
        <v>0.002976190476190476</v>
      </c>
      <c r="I19" s="20"/>
      <c r="J19" s="40">
        <v>0</v>
      </c>
      <c r="K19" s="20">
        <v>125</v>
      </c>
      <c r="L19" s="40">
        <v>0.37202380952380953</v>
      </c>
      <c r="M19" s="20">
        <v>4</v>
      </c>
      <c r="N19" s="40">
        <v>0.011904761904761904</v>
      </c>
      <c r="O19" s="20"/>
      <c r="P19" s="40">
        <v>0</v>
      </c>
      <c r="Q19" s="31"/>
      <c r="R19" s="40">
        <v>0</v>
      </c>
      <c r="S19" s="20">
        <v>1</v>
      </c>
      <c r="T19" s="40">
        <v>0.002976190476190476</v>
      </c>
      <c r="U19" s="20">
        <v>4</v>
      </c>
      <c r="V19" s="40">
        <v>0.011904761904761904</v>
      </c>
      <c r="W19" s="20"/>
      <c r="X19" s="389">
        <v>0</v>
      </c>
      <c r="Y19" s="373"/>
      <c r="Z19" s="389">
        <v>0</v>
      </c>
      <c r="AA19" s="20">
        <v>1</v>
      </c>
      <c r="AB19" s="40">
        <v>0.002976190476190476</v>
      </c>
      <c r="AC19" s="20">
        <v>8</v>
      </c>
      <c r="AD19" s="40">
        <v>0.023809523809523808</v>
      </c>
      <c r="AE19" s="20">
        <v>17</v>
      </c>
      <c r="AF19" s="40">
        <v>0.050595238095238096</v>
      </c>
      <c r="AG19" s="20">
        <v>150</v>
      </c>
      <c r="AH19" s="40">
        <v>0.44642857142857145</v>
      </c>
      <c r="AI19" s="20">
        <v>3</v>
      </c>
      <c r="AJ19" s="40">
        <v>0.008928571428571428</v>
      </c>
      <c r="AK19" s="20">
        <v>336</v>
      </c>
    </row>
    <row r="20" spans="2:37" ht="12.75">
      <c r="B20" s="56" t="s">
        <v>188</v>
      </c>
      <c r="C20" s="20">
        <v>7</v>
      </c>
      <c r="D20" s="40">
        <v>0.03349282296650718</v>
      </c>
      <c r="E20" s="20">
        <v>12</v>
      </c>
      <c r="F20" s="40">
        <v>0.05741626794258373</v>
      </c>
      <c r="G20" s="20"/>
      <c r="H20" s="40">
        <v>0</v>
      </c>
      <c r="I20" s="20"/>
      <c r="J20" s="40">
        <v>0</v>
      </c>
      <c r="K20" s="20">
        <v>67</v>
      </c>
      <c r="L20" s="40">
        <v>0.32057416267942584</v>
      </c>
      <c r="M20" s="20">
        <v>4</v>
      </c>
      <c r="N20" s="40">
        <v>0.019138755980861243</v>
      </c>
      <c r="O20" s="20"/>
      <c r="P20" s="40">
        <v>0</v>
      </c>
      <c r="Q20" s="31"/>
      <c r="R20" s="40">
        <v>0</v>
      </c>
      <c r="S20" s="20">
        <v>3</v>
      </c>
      <c r="T20" s="40">
        <v>0.014354066985645933</v>
      </c>
      <c r="U20" s="20">
        <v>5</v>
      </c>
      <c r="V20" s="40">
        <v>0.023923444976076555</v>
      </c>
      <c r="W20" s="20">
        <v>1</v>
      </c>
      <c r="X20" s="389">
        <v>0.004784688995215311</v>
      </c>
      <c r="Y20" s="373"/>
      <c r="Z20" s="389">
        <v>0</v>
      </c>
      <c r="AA20" s="20">
        <v>1</v>
      </c>
      <c r="AB20" s="40">
        <v>0.004784688995215311</v>
      </c>
      <c r="AC20" s="20">
        <v>3</v>
      </c>
      <c r="AD20" s="40">
        <v>0.014354066985645933</v>
      </c>
      <c r="AE20" s="20">
        <v>5</v>
      </c>
      <c r="AF20" s="40">
        <v>0.023923444976076555</v>
      </c>
      <c r="AG20" s="20">
        <v>100</v>
      </c>
      <c r="AH20" s="40">
        <v>0.4784688995215311</v>
      </c>
      <c r="AI20" s="20">
        <v>1</v>
      </c>
      <c r="AJ20" s="40">
        <v>0.004784688995215311</v>
      </c>
      <c r="AK20" s="20">
        <v>209</v>
      </c>
    </row>
    <row r="21" spans="2:37" ht="12.75">
      <c r="B21" s="38" t="s">
        <v>189</v>
      </c>
      <c r="C21" s="20">
        <v>3</v>
      </c>
      <c r="D21" s="40">
        <v>0.075</v>
      </c>
      <c r="E21" s="20"/>
      <c r="F21" s="40">
        <v>0</v>
      </c>
      <c r="G21" s="20"/>
      <c r="H21" s="40">
        <v>0</v>
      </c>
      <c r="I21" s="20"/>
      <c r="J21" s="40">
        <v>0</v>
      </c>
      <c r="K21" s="20">
        <v>18</v>
      </c>
      <c r="L21" s="40">
        <v>0.45</v>
      </c>
      <c r="M21" s="20">
        <v>1</v>
      </c>
      <c r="N21" s="40">
        <v>0.025</v>
      </c>
      <c r="O21" s="20"/>
      <c r="P21" s="40">
        <v>0</v>
      </c>
      <c r="Q21" s="31"/>
      <c r="R21" s="40">
        <v>0</v>
      </c>
      <c r="S21" s="20"/>
      <c r="T21" s="40">
        <v>0</v>
      </c>
      <c r="U21" s="20"/>
      <c r="V21" s="40">
        <v>0</v>
      </c>
      <c r="W21" s="20"/>
      <c r="X21" s="389">
        <v>0</v>
      </c>
      <c r="Y21" s="373"/>
      <c r="Z21" s="389">
        <v>0</v>
      </c>
      <c r="AA21" s="20"/>
      <c r="AB21" s="40">
        <v>0</v>
      </c>
      <c r="AC21" s="20">
        <v>2</v>
      </c>
      <c r="AD21" s="40">
        <v>0.05</v>
      </c>
      <c r="AE21" s="20">
        <v>4</v>
      </c>
      <c r="AF21" s="40">
        <v>0.1</v>
      </c>
      <c r="AG21" s="20">
        <v>11</v>
      </c>
      <c r="AH21" s="40">
        <v>0.275</v>
      </c>
      <c r="AI21" s="20">
        <v>1</v>
      </c>
      <c r="AJ21" s="40">
        <v>0.025</v>
      </c>
      <c r="AK21" s="20">
        <v>40</v>
      </c>
    </row>
    <row r="22" spans="2:37" ht="12.75">
      <c r="B22" s="38" t="s">
        <v>190</v>
      </c>
      <c r="C22" s="20">
        <v>1</v>
      </c>
      <c r="D22" s="40">
        <v>0.05555555555555555</v>
      </c>
      <c r="E22" s="20">
        <v>2</v>
      </c>
      <c r="F22" s="40">
        <v>0.1111111111111111</v>
      </c>
      <c r="G22" s="20"/>
      <c r="H22" s="40">
        <v>0</v>
      </c>
      <c r="I22" s="20"/>
      <c r="J22" s="40">
        <v>0</v>
      </c>
      <c r="K22" s="20">
        <v>3</v>
      </c>
      <c r="L22" s="40">
        <v>0.16666666666666666</v>
      </c>
      <c r="M22" s="20"/>
      <c r="N22" s="40">
        <v>0</v>
      </c>
      <c r="O22" s="20"/>
      <c r="P22" s="40">
        <v>0</v>
      </c>
      <c r="Q22" s="31"/>
      <c r="R22" s="40">
        <v>0</v>
      </c>
      <c r="S22" s="20">
        <v>1</v>
      </c>
      <c r="T22" s="40">
        <v>0.05555555555555555</v>
      </c>
      <c r="U22" s="20"/>
      <c r="V22" s="40">
        <v>0</v>
      </c>
      <c r="W22" s="20"/>
      <c r="X22" s="389">
        <v>0</v>
      </c>
      <c r="Y22" s="373"/>
      <c r="Z22" s="389">
        <v>0</v>
      </c>
      <c r="AA22" s="20"/>
      <c r="AB22" s="40">
        <v>0</v>
      </c>
      <c r="AC22" s="20"/>
      <c r="AD22" s="40">
        <v>0</v>
      </c>
      <c r="AE22" s="20">
        <v>1</v>
      </c>
      <c r="AF22" s="40">
        <v>0.05555555555555555</v>
      </c>
      <c r="AG22" s="20">
        <v>10</v>
      </c>
      <c r="AH22" s="40">
        <v>0.5555555555555556</v>
      </c>
      <c r="AI22" s="20"/>
      <c r="AJ22" s="40">
        <v>0</v>
      </c>
      <c r="AK22" s="20">
        <v>18</v>
      </c>
    </row>
    <row r="23" spans="2:37" ht="12.75">
      <c r="B23" s="38" t="s">
        <v>151</v>
      </c>
      <c r="C23" s="20">
        <v>7</v>
      </c>
      <c r="D23" s="40">
        <v>0.02564102564102564</v>
      </c>
      <c r="E23" s="20">
        <v>20</v>
      </c>
      <c r="F23" s="40">
        <v>0.07326007326007326</v>
      </c>
      <c r="G23" s="20"/>
      <c r="H23" s="40">
        <v>0</v>
      </c>
      <c r="I23" s="20">
        <v>2</v>
      </c>
      <c r="J23" s="40">
        <v>0.007326007326007326</v>
      </c>
      <c r="K23" s="20">
        <v>127</v>
      </c>
      <c r="L23" s="40">
        <v>0.4652014652014652</v>
      </c>
      <c r="M23" s="20">
        <v>3</v>
      </c>
      <c r="N23" s="40">
        <v>0.01098901098901099</v>
      </c>
      <c r="O23" s="20"/>
      <c r="P23" s="40">
        <v>0</v>
      </c>
      <c r="Q23" s="31"/>
      <c r="R23" s="40">
        <v>0</v>
      </c>
      <c r="S23" s="20">
        <v>3</v>
      </c>
      <c r="T23" s="40">
        <v>0.01098901098901099</v>
      </c>
      <c r="U23" s="20">
        <v>4</v>
      </c>
      <c r="V23" s="40">
        <v>0.014652014652014652</v>
      </c>
      <c r="W23" s="20">
        <v>1</v>
      </c>
      <c r="X23" s="389">
        <v>0.003663003663003663</v>
      </c>
      <c r="Y23" s="373"/>
      <c r="Z23" s="389">
        <v>0</v>
      </c>
      <c r="AA23" s="20">
        <v>3</v>
      </c>
      <c r="AB23" s="40">
        <v>0.01098901098901099</v>
      </c>
      <c r="AC23" s="20">
        <v>5</v>
      </c>
      <c r="AD23" s="40">
        <v>0.018315018315018316</v>
      </c>
      <c r="AE23" s="20">
        <v>25</v>
      </c>
      <c r="AF23" s="40">
        <v>0.09157509157509157</v>
      </c>
      <c r="AG23" s="20">
        <v>73</v>
      </c>
      <c r="AH23" s="40">
        <v>0.2673992673992674</v>
      </c>
      <c r="AI23" s="20"/>
      <c r="AJ23" s="40">
        <v>0</v>
      </c>
      <c r="AK23" s="20">
        <v>273</v>
      </c>
    </row>
    <row r="24" spans="2:37" ht="12.75">
      <c r="B24" s="38" t="s">
        <v>152</v>
      </c>
      <c r="C24" s="20">
        <v>2</v>
      </c>
      <c r="D24" s="40">
        <v>0.014925373134328358</v>
      </c>
      <c r="E24" s="20">
        <v>12</v>
      </c>
      <c r="F24" s="40">
        <v>0.08955223880597014</v>
      </c>
      <c r="G24" s="20"/>
      <c r="H24" s="40">
        <v>0</v>
      </c>
      <c r="I24" s="20">
        <v>2</v>
      </c>
      <c r="J24" s="40">
        <v>0.014925373134328358</v>
      </c>
      <c r="K24" s="20">
        <v>63</v>
      </c>
      <c r="L24" s="40">
        <v>0.4701492537313433</v>
      </c>
      <c r="M24" s="20">
        <v>3</v>
      </c>
      <c r="N24" s="40">
        <v>0.022388059701492536</v>
      </c>
      <c r="O24" s="20"/>
      <c r="P24" s="40">
        <v>0</v>
      </c>
      <c r="Q24" s="31"/>
      <c r="R24" s="40">
        <v>0</v>
      </c>
      <c r="S24" s="20">
        <v>1</v>
      </c>
      <c r="T24" s="40">
        <v>0.007462686567164179</v>
      </c>
      <c r="U24" s="20"/>
      <c r="V24" s="40">
        <v>0</v>
      </c>
      <c r="W24" s="20"/>
      <c r="X24" s="389">
        <v>0</v>
      </c>
      <c r="Y24" s="373"/>
      <c r="Z24" s="389">
        <v>0</v>
      </c>
      <c r="AA24" s="20">
        <v>1</v>
      </c>
      <c r="AB24" s="40">
        <v>0.007462686567164179</v>
      </c>
      <c r="AC24" s="20"/>
      <c r="AD24" s="40">
        <v>0</v>
      </c>
      <c r="AE24" s="20">
        <v>8</v>
      </c>
      <c r="AF24" s="40">
        <v>0.05970149253731343</v>
      </c>
      <c r="AG24" s="20">
        <v>41</v>
      </c>
      <c r="AH24" s="40">
        <v>0.30597014925373134</v>
      </c>
      <c r="AI24" s="20">
        <v>1</v>
      </c>
      <c r="AJ24" s="40">
        <v>0.007462686567164179</v>
      </c>
      <c r="AK24" s="20">
        <v>134</v>
      </c>
    </row>
    <row r="25" spans="2:37" ht="12.75">
      <c r="B25" s="38" t="s">
        <v>149</v>
      </c>
      <c r="C25" s="20">
        <v>2</v>
      </c>
      <c r="D25" s="40">
        <v>0.037037037037037035</v>
      </c>
      <c r="E25" s="20">
        <v>1</v>
      </c>
      <c r="F25" s="40">
        <v>0.018518518518518517</v>
      </c>
      <c r="G25" s="20"/>
      <c r="H25" s="40">
        <v>0</v>
      </c>
      <c r="I25" s="20"/>
      <c r="J25" s="40">
        <v>0</v>
      </c>
      <c r="K25" s="20">
        <v>27</v>
      </c>
      <c r="L25" s="40">
        <v>0.5</v>
      </c>
      <c r="M25" s="20"/>
      <c r="N25" s="40">
        <v>0</v>
      </c>
      <c r="O25" s="20"/>
      <c r="P25" s="40">
        <v>0</v>
      </c>
      <c r="Q25" s="31"/>
      <c r="R25" s="40">
        <v>0</v>
      </c>
      <c r="S25" s="20">
        <v>1</v>
      </c>
      <c r="T25" s="40">
        <v>0.018518518518518517</v>
      </c>
      <c r="U25" s="20">
        <v>2</v>
      </c>
      <c r="V25" s="40">
        <v>0.037037037037037035</v>
      </c>
      <c r="W25" s="20"/>
      <c r="X25" s="389">
        <v>0</v>
      </c>
      <c r="Y25" s="373"/>
      <c r="Z25" s="389">
        <v>0</v>
      </c>
      <c r="AA25" s="20">
        <v>2</v>
      </c>
      <c r="AB25" s="40">
        <v>0.037037037037037035</v>
      </c>
      <c r="AC25" s="20">
        <v>1</v>
      </c>
      <c r="AD25" s="40">
        <v>0.018518518518518517</v>
      </c>
      <c r="AE25" s="20">
        <v>6</v>
      </c>
      <c r="AF25" s="40">
        <v>0.1111111111111111</v>
      </c>
      <c r="AG25" s="20">
        <v>11</v>
      </c>
      <c r="AH25" s="40">
        <v>0.2037037037037037</v>
      </c>
      <c r="AI25" s="20">
        <v>1</v>
      </c>
      <c r="AJ25" s="40">
        <v>0.018518518518518517</v>
      </c>
      <c r="AK25" s="20">
        <v>54</v>
      </c>
    </row>
    <row r="26" spans="2:37" ht="13.5" thickBot="1">
      <c r="B26" s="56" t="s">
        <v>160</v>
      </c>
      <c r="C26" s="154"/>
      <c r="D26" s="150">
        <v>0</v>
      </c>
      <c r="E26" s="154">
        <v>1</v>
      </c>
      <c r="F26" s="150">
        <v>0.1</v>
      </c>
      <c r="G26" s="154"/>
      <c r="H26" s="150">
        <v>0</v>
      </c>
      <c r="I26" s="154"/>
      <c r="J26" s="150">
        <v>0</v>
      </c>
      <c r="K26" s="154">
        <v>6</v>
      </c>
      <c r="L26" s="150">
        <v>0.6</v>
      </c>
      <c r="M26" s="154"/>
      <c r="N26" s="150">
        <v>0</v>
      </c>
      <c r="O26" s="154"/>
      <c r="P26" s="150">
        <v>0</v>
      </c>
      <c r="Q26" s="146"/>
      <c r="R26" s="150">
        <v>0</v>
      </c>
      <c r="S26" s="154"/>
      <c r="T26" s="150">
        <v>0</v>
      </c>
      <c r="U26" s="154"/>
      <c r="V26" s="150">
        <v>0</v>
      </c>
      <c r="W26" s="154"/>
      <c r="X26" s="390">
        <v>0</v>
      </c>
      <c r="Y26" s="383"/>
      <c r="Z26" s="390">
        <v>0</v>
      </c>
      <c r="AA26" s="154"/>
      <c r="AB26" s="150">
        <v>0</v>
      </c>
      <c r="AC26" s="154"/>
      <c r="AD26" s="150">
        <v>0</v>
      </c>
      <c r="AE26" s="154"/>
      <c r="AF26" s="150">
        <v>0</v>
      </c>
      <c r="AG26" s="154">
        <v>3</v>
      </c>
      <c r="AH26" s="150">
        <v>0.3</v>
      </c>
      <c r="AI26" s="154"/>
      <c r="AJ26" s="150">
        <v>0</v>
      </c>
      <c r="AK26" s="154">
        <v>10</v>
      </c>
    </row>
    <row r="27" spans="2:37" ht="13.5" thickBot="1">
      <c r="B27" s="157" t="s">
        <v>5</v>
      </c>
      <c r="C27" s="158">
        <v>194</v>
      </c>
      <c r="D27" s="388">
        <v>0.0304696089209989</v>
      </c>
      <c r="E27" s="158">
        <v>280</v>
      </c>
      <c r="F27" s="388">
        <v>0.04397675514370975</v>
      </c>
      <c r="G27" s="158">
        <v>1</v>
      </c>
      <c r="H27" s="388">
        <v>0.00015705983979896342</v>
      </c>
      <c r="I27" s="158">
        <v>32</v>
      </c>
      <c r="J27" s="388">
        <v>0.005025914873566829</v>
      </c>
      <c r="K27" s="158">
        <v>2448</v>
      </c>
      <c r="L27" s="388">
        <v>0.38448248782786243</v>
      </c>
      <c r="M27" s="158">
        <v>103</v>
      </c>
      <c r="N27" s="388">
        <v>0.01617716349929323</v>
      </c>
      <c r="O27" s="158">
        <v>1</v>
      </c>
      <c r="P27" s="388">
        <v>0.00015705983979896342</v>
      </c>
      <c r="Q27" s="384">
        <v>1</v>
      </c>
      <c r="R27" s="388">
        <v>0.00015705983979896342</v>
      </c>
      <c r="S27" s="168">
        <v>34</v>
      </c>
      <c r="T27" s="388">
        <v>0.005340034553164756</v>
      </c>
      <c r="U27" s="158">
        <v>151</v>
      </c>
      <c r="V27" s="388">
        <v>0.023716035809643474</v>
      </c>
      <c r="W27" s="158">
        <v>22</v>
      </c>
      <c r="X27" s="391">
        <v>0.0034553164755771948</v>
      </c>
      <c r="Y27" s="385">
        <v>1</v>
      </c>
      <c r="Z27" s="391">
        <v>0.00015705983979896342</v>
      </c>
      <c r="AA27" s="158">
        <v>87</v>
      </c>
      <c r="AB27" s="388">
        <v>0.013664206062509817</v>
      </c>
      <c r="AC27" s="158">
        <v>112</v>
      </c>
      <c r="AD27" s="388">
        <v>0.017590702057483903</v>
      </c>
      <c r="AE27" s="158">
        <v>623</v>
      </c>
      <c r="AF27" s="388">
        <v>0.0978482801947542</v>
      </c>
      <c r="AG27" s="158">
        <v>2208</v>
      </c>
      <c r="AH27" s="388">
        <v>0.3467881262761112</v>
      </c>
      <c r="AI27" s="158">
        <v>69</v>
      </c>
      <c r="AJ27" s="388">
        <v>0.010837128946128476</v>
      </c>
      <c r="AK27" s="160">
        <v>6367</v>
      </c>
    </row>
    <row r="30" ht="12.75">
      <c r="B30" s="11" t="s">
        <v>6</v>
      </c>
    </row>
    <row r="31" ht="12.75">
      <c r="B31" t="s">
        <v>58</v>
      </c>
    </row>
    <row r="32" ht="12.75">
      <c r="B32" t="s">
        <v>97</v>
      </c>
    </row>
    <row r="33" ht="12.75">
      <c r="B33" s="13" t="s">
        <v>133</v>
      </c>
    </row>
    <row r="34" ht="12.75">
      <c r="B34" t="s">
        <v>238</v>
      </c>
    </row>
    <row r="37" ht="20.25">
      <c r="B37" s="7" t="s">
        <v>1</v>
      </c>
    </row>
  </sheetData>
  <sheetProtection/>
  <mergeCells count="20">
    <mergeCell ref="B5:B6"/>
    <mergeCell ref="W5:X5"/>
    <mergeCell ref="AC5:AD5"/>
    <mergeCell ref="AE5:AF5"/>
    <mergeCell ref="AG5:AH5"/>
    <mergeCell ref="AI5:AJ5"/>
    <mergeCell ref="M5:N5"/>
    <mergeCell ref="K5:L5"/>
    <mergeCell ref="Q5:R5"/>
    <mergeCell ref="Y5:Z5"/>
    <mergeCell ref="B2:G2"/>
    <mergeCell ref="AK5:AK6"/>
    <mergeCell ref="S5:T5"/>
    <mergeCell ref="O5:P5"/>
    <mergeCell ref="I5:J5"/>
    <mergeCell ref="G5:H5"/>
    <mergeCell ref="E5:F5"/>
    <mergeCell ref="C5:D5"/>
    <mergeCell ref="U5:V5"/>
    <mergeCell ref="AA5:AB5"/>
  </mergeCells>
  <hyperlinks>
    <hyperlink ref="B37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B2:AE17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28125" style="0" customWidth="1"/>
    <col min="2" max="2" width="31.57421875" style="0" bestFit="1" customWidth="1"/>
    <col min="3" max="3" width="14.00390625" style="0" bestFit="1" customWidth="1"/>
    <col min="4" max="4" width="14.00390625" style="0" customWidth="1"/>
    <col min="5" max="5" width="6.8515625" style="0" bestFit="1" customWidth="1"/>
    <col min="6" max="8" width="6.8515625" style="0" customWidth="1"/>
    <col min="9" max="9" width="5.7109375" style="0" bestFit="1" customWidth="1"/>
    <col min="10" max="10" width="12.00390625" style="0" bestFit="1" customWidth="1"/>
    <col min="11" max="11" width="8.28125" style="0" bestFit="1" customWidth="1"/>
    <col min="12" max="12" width="8.28125" style="0" customWidth="1"/>
    <col min="13" max="13" width="8.28125" style="0" bestFit="1" customWidth="1"/>
    <col min="14" max="14" width="8.28125" style="0" customWidth="1"/>
    <col min="15" max="15" width="5.7109375" style="0" bestFit="1" customWidth="1"/>
    <col min="16" max="16" width="6.28125" style="0" bestFit="1" customWidth="1"/>
    <col min="17" max="17" width="6.57421875" style="0" bestFit="1" customWidth="1"/>
    <col min="18" max="18" width="6.57421875" style="0" customWidth="1"/>
    <col min="19" max="19" width="7.00390625" style="0" bestFit="1" customWidth="1"/>
    <col min="20" max="20" width="7.00390625" style="0" customWidth="1"/>
    <col min="21" max="21" width="6.28125" style="0" bestFit="1" customWidth="1"/>
    <col min="22" max="22" width="6.28125" style="0" customWidth="1"/>
    <col min="23" max="23" width="4.7109375" style="0" bestFit="1" customWidth="1"/>
    <col min="24" max="24" width="6.28125" style="0" bestFit="1" customWidth="1"/>
    <col min="25" max="25" width="13.7109375" style="0" customWidth="1"/>
    <col min="26" max="26" width="12.57421875" style="0" customWidth="1"/>
    <col min="27" max="27" width="18.00390625" style="0" bestFit="1" customWidth="1"/>
    <col min="28" max="28" width="18.00390625" style="0" customWidth="1"/>
    <col min="29" max="29" width="8.57421875" style="0" bestFit="1" customWidth="1"/>
    <col min="30" max="30" width="16.8515625" style="0" customWidth="1"/>
    <col min="31" max="31" width="16.7109375" style="0" customWidth="1"/>
  </cols>
  <sheetData>
    <row r="2" spans="2:9" ht="18">
      <c r="B2" s="563" t="s">
        <v>236</v>
      </c>
      <c r="C2" s="563"/>
      <c r="D2" s="563"/>
      <c r="E2" s="563"/>
      <c r="F2" s="563"/>
      <c r="G2" s="563"/>
      <c r="H2" s="563"/>
      <c r="I2" s="563"/>
    </row>
    <row r="4" spans="2:31" ht="15.75">
      <c r="B4" s="860" t="s">
        <v>175</v>
      </c>
      <c r="C4" s="864" t="s">
        <v>68</v>
      </c>
      <c r="D4" s="864"/>
      <c r="E4" s="864" t="s">
        <v>69</v>
      </c>
      <c r="F4" s="864"/>
      <c r="G4" s="864" t="s">
        <v>70</v>
      </c>
      <c r="H4" s="864"/>
      <c r="I4" s="864" t="s">
        <v>71</v>
      </c>
      <c r="J4" s="864"/>
      <c r="K4" s="864" t="s">
        <v>72</v>
      </c>
      <c r="L4" s="864"/>
      <c r="M4" s="864" t="s">
        <v>73</v>
      </c>
      <c r="N4" s="864"/>
      <c r="O4" s="864" t="s">
        <v>74</v>
      </c>
      <c r="P4" s="864"/>
      <c r="Q4" s="864" t="s">
        <v>75</v>
      </c>
      <c r="R4" s="864"/>
      <c r="S4" s="864" t="s">
        <v>76</v>
      </c>
      <c r="T4" s="864"/>
      <c r="U4" s="864" t="s">
        <v>77</v>
      </c>
      <c r="V4" s="864"/>
      <c r="W4" s="864" t="s">
        <v>66</v>
      </c>
      <c r="X4" s="864"/>
      <c r="Y4" s="864" t="s">
        <v>78</v>
      </c>
      <c r="Z4" s="864"/>
      <c r="AA4" s="864" t="s">
        <v>67</v>
      </c>
      <c r="AB4" s="864"/>
      <c r="AC4" s="864" t="s">
        <v>131</v>
      </c>
      <c r="AD4" s="864"/>
      <c r="AE4" s="860" t="s">
        <v>5</v>
      </c>
    </row>
    <row r="5" spans="2:31" ht="15.75">
      <c r="B5" s="860"/>
      <c r="C5" s="118" t="s">
        <v>126</v>
      </c>
      <c r="D5" s="118" t="s">
        <v>4</v>
      </c>
      <c r="E5" s="118" t="s">
        <v>126</v>
      </c>
      <c r="F5" s="118" t="s">
        <v>4</v>
      </c>
      <c r="G5" s="118" t="s">
        <v>126</v>
      </c>
      <c r="H5" s="118" t="s">
        <v>4</v>
      </c>
      <c r="I5" s="118" t="s">
        <v>126</v>
      </c>
      <c r="J5" s="118" t="s">
        <v>4</v>
      </c>
      <c r="K5" s="118" t="s">
        <v>126</v>
      </c>
      <c r="L5" s="118" t="s">
        <v>4</v>
      </c>
      <c r="M5" s="118" t="s">
        <v>126</v>
      </c>
      <c r="N5" s="118" t="s">
        <v>4</v>
      </c>
      <c r="O5" s="118" t="s">
        <v>126</v>
      </c>
      <c r="P5" s="118" t="s">
        <v>4</v>
      </c>
      <c r="Q5" s="118" t="s">
        <v>126</v>
      </c>
      <c r="R5" s="118" t="s">
        <v>4</v>
      </c>
      <c r="S5" s="118" t="s">
        <v>126</v>
      </c>
      <c r="T5" s="118" t="s">
        <v>4</v>
      </c>
      <c r="U5" s="118" t="s">
        <v>126</v>
      </c>
      <c r="V5" s="118" t="s">
        <v>4</v>
      </c>
      <c r="W5" s="118" t="s">
        <v>126</v>
      </c>
      <c r="X5" s="118" t="s">
        <v>4</v>
      </c>
      <c r="Y5" s="118" t="s">
        <v>126</v>
      </c>
      <c r="Z5" s="118" t="s">
        <v>4</v>
      </c>
      <c r="AA5" s="118" t="s">
        <v>126</v>
      </c>
      <c r="AB5" s="118" t="s">
        <v>4</v>
      </c>
      <c r="AC5" s="118" t="s">
        <v>126</v>
      </c>
      <c r="AD5" s="118" t="s">
        <v>4</v>
      </c>
      <c r="AE5" s="860"/>
    </row>
    <row r="6" spans="2:31" ht="12.75">
      <c r="B6" s="20" t="s">
        <v>266</v>
      </c>
      <c r="C6" s="500">
        <v>32</v>
      </c>
      <c r="D6" s="96">
        <f>1*C6/$AE6</f>
        <v>0.048411497730711045</v>
      </c>
      <c r="E6" s="500">
        <v>29</v>
      </c>
      <c r="F6" s="96">
        <f>1*E6/$AE6</f>
        <v>0.04387291981845688</v>
      </c>
      <c r="G6" s="20">
        <v>0</v>
      </c>
      <c r="H6" s="96">
        <f>1*G6/$AE6</f>
        <v>0</v>
      </c>
      <c r="I6" s="500">
        <v>3</v>
      </c>
      <c r="J6" s="96">
        <f>1*I6/$AE6</f>
        <v>0.0045385779122541605</v>
      </c>
      <c r="K6" s="500">
        <v>238</v>
      </c>
      <c r="L6" s="96">
        <f>1*K6/$AE6</f>
        <v>0.3600605143721634</v>
      </c>
      <c r="M6" s="500">
        <v>7</v>
      </c>
      <c r="N6" s="96">
        <f>1*M6/$AE6</f>
        <v>0.01059001512859304</v>
      </c>
      <c r="O6" s="500">
        <v>11</v>
      </c>
      <c r="P6" s="96">
        <f>1*O6/$AE6</f>
        <v>0.01664145234493192</v>
      </c>
      <c r="Q6" s="500">
        <v>12</v>
      </c>
      <c r="R6" s="96">
        <f>1*Q6/$AE6</f>
        <v>0.018154311649016642</v>
      </c>
      <c r="S6" s="500">
        <v>3</v>
      </c>
      <c r="T6" s="96">
        <f>1*S6/$AE6</f>
        <v>0.0045385779122541605</v>
      </c>
      <c r="U6" s="500">
        <v>6</v>
      </c>
      <c r="V6" s="96">
        <f>1*U6/$AE6</f>
        <v>0.009077155824508321</v>
      </c>
      <c r="W6" s="500">
        <v>11</v>
      </c>
      <c r="X6" s="96">
        <f>1*W6/$AE6</f>
        <v>0.01664145234493192</v>
      </c>
      <c r="Y6" s="500">
        <v>40</v>
      </c>
      <c r="Z6" s="96">
        <f>1*Y6/$AE6</f>
        <v>0.060514372163388806</v>
      </c>
      <c r="AA6" s="500">
        <v>264</v>
      </c>
      <c r="AB6" s="96">
        <f>1*AA6/$AE6</f>
        <v>0.39939485627836613</v>
      </c>
      <c r="AC6" s="500">
        <v>5</v>
      </c>
      <c r="AD6" s="96">
        <f>1*AC6/$AE6</f>
        <v>0.007564296520423601</v>
      </c>
      <c r="AE6" s="500">
        <v>661</v>
      </c>
    </row>
    <row r="7" spans="2:31" ht="12.75">
      <c r="B7" s="20" t="s">
        <v>265</v>
      </c>
      <c r="C7" s="500">
        <v>39</v>
      </c>
      <c r="D7" s="96">
        <f aca="true" t="shared" si="0" ref="D7:F8">1*C7/$AE7</f>
        <v>0.021873247335950644</v>
      </c>
      <c r="E7" s="500">
        <v>69</v>
      </c>
      <c r="F7" s="96">
        <f t="shared" si="0"/>
        <v>0.038698822209758836</v>
      </c>
      <c r="G7" s="500">
        <v>1</v>
      </c>
      <c r="H7" s="96">
        <f>1*G7/$AE7</f>
        <v>0.0005608524957936063</v>
      </c>
      <c r="I7" s="500">
        <v>12</v>
      </c>
      <c r="J7" s="96">
        <f>1*I7/$AE7</f>
        <v>0.006730229949523275</v>
      </c>
      <c r="K7" s="500">
        <v>654</v>
      </c>
      <c r="L7" s="96">
        <f>1*K7/$AE7</f>
        <v>0.3667975322490185</v>
      </c>
      <c r="M7" s="500">
        <v>21</v>
      </c>
      <c r="N7" s="96">
        <f>1*M7/$AE7</f>
        <v>0.011777902411665733</v>
      </c>
      <c r="O7" s="500">
        <v>11</v>
      </c>
      <c r="P7" s="96">
        <f>1*O7/$AE7</f>
        <v>0.0061693774537296695</v>
      </c>
      <c r="Q7" s="500">
        <v>24</v>
      </c>
      <c r="R7" s="96">
        <f>1*Q7/$AE7</f>
        <v>0.01346045989904655</v>
      </c>
      <c r="S7" s="500">
        <v>5</v>
      </c>
      <c r="T7" s="96">
        <f>1*S7/$AE7</f>
        <v>0.0028042624789680315</v>
      </c>
      <c r="U7" s="500">
        <v>25</v>
      </c>
      <c r="V7" s="96">
        <f>1*U7/$AE7</f>
        <v>0.014021312394840156</v>
      </c>
      <c r="W7" s="500">
        <v>24</v>
      </c>
      <c r="X7" s="96">
        <f>1*W7/$AE7</f>
        <v>0.01346045989904655</v>
      </c>
      <c r="Y7" s="500">
        <v>92</v>
      </c>
      <c r="Z7" s="96">
        <f>1*Y7/$AE7</f>
        <v>0.051598429613011774</v>
      </c>
      <c r="AA7" s="500">
        <v>793</v>
      </c>
      <c r="AB7" s="96">
        <f>1*AA7/$AE7</f>
        <v>0.44475602916432977</v>
      </c>
      <c r="AC7" s="500">
        <v>13</v>
      </c>
      <c r="AD7" s="96">
        <f>1*AC7/$AE7</f>
        <v>0.007291082445316881</v>
      </c>
      <c r="AE7" s="500">
        <v>1783</v>
      </c>
    </row>
    <row r="8" spans="2:31" ht="12.75">
      <c r="B8" s="20" t="s">
        <v>5</v>
      </c>
      <c r="C8" s="460">
        <f>C6+C7</f>
        <v>71</v>
      </c>
      <c r="D8" s="96">
        <f t="shared" si="0"/>
        <v>0.02905073649754501</v>
      </c>
      <c r="E8" s="460">
        <f aca="true" t="shared" si="1" ref="E8:AE8">E6+E7</f>
        <v>98</v>
      </c>
      <c r="F8" s="96">
        <f t="shared" si="0"/>
        <v>0.040098199672667756</v>
      </c>
      <c r="G8" s="460">
        <f t="shared" si="1"/>
        <v>1</v>
      </c>
      <c r="H8" s="96">
        <f>1*G8/$AE8</f>
        <v>0.0004091653027823241</v>
      </c>
      <c r="I8" s="460">
        <f t="shared" si="1"/>
        <v>15</v>
      </c>
      <c r="J8" s="96">
        <f>1*I8/$AE8</f>
        <v>0.0061374795417348605</v>
      </c>
      <c r="K8" s="460">
        <f t="shared" si="1"/>
        <v>892</v>
      </c>
      <c r="L8" s="96">
        <f>1*K8/$AE8</f>
        <v>0.3649754500818331</v>
      </c>
      <c r="M8" s="460">
        <f t="shared" si="1"/>
        <v>28</v>
      </c>
      <c r="N8" s="96">
        <f>1*M8/$AE8</f>
        <v>0.011456628477905073</v>
      </c>
      <c r="O8" s="460">
        <f t="shared" si="1"/>
        <v>22</v>
      </c>
      <c r="P8" s="96">
        <f>1*O8/$AE8</f>
        <v>0.00900163666121113</v>
      </c>
      <c r="Q8" s="460">
        <f t="shared" si="1"/>
        <v>36</v>
      </c>
      <c r="R8" s="96">
        <f>1*Q8/$AE8</f>
        <v>0.014729950900163666</v>
      </c>
      <c r="S8" s="460">
        <f t="shared" si="1"/>
        <v>8</v>
      </c>
      <c r="T8" s="96">
        <f>1*S8/$AE8</f>
        <v>0.0032733224222585926</v>
      </c>
      <c r="U8" s="460">
        <f t="shared" si="1"/>
        <v>31</v>
      </c>
      <c r="V8" s="96">
        <f>1*U8/$AE8</f>
        <v>0.012684124386252046</v>
      </c>
      <c r="W8" s="460">
        <f t="shared" si="1"/>
        <v>35</v>
      </c>
      <c r="X8" s="96">
        <f>1*W8/$AE8</f>
        <v>0.014320785597381341</v>
      </c>
      <c r="Y8" s="460">
        <f t="shared" si="1"/>
        <v>132</v>
      </c>
      <c r="Z8" s="96">
        <f>1*Y8/$AE8</f>
        <v>0.054009819967266774</v>
      </c>
      <c r="AA8" s="460">
        <f t="shared" si="1"/>
        <v>1057</v>
      </c>
      <c r="AB8" s="96">
        <f>1*AA8/$AE8</f>
        <v>0.43248772504091654</v>
      </c>
      <c r="AC8" s="460">
        <f t="shared" si="1"/>
        <v>18</v>
      </c>
      <c r="AD8" s="96">
        <f>1*AC8/$AE8</f>
        <v>0.007364975450081833</v>
      </c>
      <c r="AE8" s="460">
        <f t="shared" si="1"/>
        <v>2444</v>
      </c>
    </row>
    <row r="11" ht="12.75">
      <c r="B11" s="6" t="s">
        <v>6</v>
      </c>
    </row>
    <row r="12" ht="12.75">
      <c r="B12" t="s">
        <v>58</v>
      </c>
    </row>
    <row r="13" ht="12.75">
      <c r="B13" t="s">
        <v>97</v>
      </c>
    </row>
    <row r="14" ht="12.75">
      <c r="B14" s="13" t="s">
        <v>176</v>
      </c>
    </row>
    <row r="15" ht="12.75">
      <c r="B15" t="s">
        <v>238</v>
      </c>
    </row>
    <row r="17" ht="20.25">
      <c r="B17" s="7" t="s">
        <v>1</v>
      </c>
    </row>
  </sheetData>
  <sheetProtection/>
  <mergeCells count="17">
    <mergeCell ref="AC4:AD4"/>
    <mergeCell ref="AE4:AE5"/>
    <mergeCell ref="B4:B5"/>
    <mergeCell ref="B2:I2"/>
    <mergeCell ref="Q4:R4"/>
    <mergeCell ref="S4:T4"/>
    <mergeCell ref="U4:V4"/>
    <mergeCell ref="W4:X4"/>
    <mergeCell ref="Y4:Z4"/>
    <mergeCell ref="AA4:AB4"/>
    <mergeCell ref="C4:D4"/>
    <mergeCell ref="E4:F4"/>
    <mergeCell ref="I4:J4"/>
    <mergeCell ref="K4:L4"/>
    <mergeCell ref="M4:N4"/>
    <mergeCell ref="O4:P4"/>
    <mergeCell ref="G4:H4"/>
  </mergeCells>
  <hyperlinks>
    <hyperlink ref="B17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B2:W17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29.421875" style="0" customWidth="1"/>
    <col min="3" max="4" width="10.57421875" style="0" customWidth="1"/>
    <col min="9" max="9" width="4.7109375" style="0" bestFit="1" customWidth="1"/>
    <col min="23" max="23" width="14.8515625" style="0" customWidth="1"/>
  </cols>
  <sheetData>
    <row r="2" spans="2:12" ht="18">
      <c r="B2" s="563" t="s">
        <v>237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</row>
    <row r="3" ht="15.75" customHeight="1" thickBot="1"/>
    <row r="4" spans="2:23" ht="24" customHeight="1">
      <c r="B4" s="865" t="s">
        <v>175</v>
      </c>
      <c r="C4" s="867" t="s">
        <v>134</v>
      </c>
      <c r="D4" s="868"/>
      <c r="E4" s="859" t="s">
        <v>92</v>
      </c>
      <c r="F4" s="859"/>
      <c r="G4" s="859" t="s">
        <v>51</v>
      </c>
      <c r="H4" s="859"/>
      <c r="I4" s="859" t="s">
        <v>52</v>
      </c>
      <c r="J4" s="859"/>
      <c r="K4" s="859" t="s">
        <v>53</v>
      </c>
      <c r="L4" s="859"/>
      <c r="M4" s="859" t="s">
        <v>54</v>
      </c>
      <c r="N4" s="859"/>
      <c r="O4" s="859" t="s">
        <v>55</v>
      </c>
      <c r="P4" s="859"/>
      <c r="Q4" s="859" t="s">
        <v>56</v>
      </c>
      <c r="R4" s="859"/>
      <c r="S4" s="859" t="s">
        <v>57</v>
      </c>
      <c r="T4" s="859"/>
      <c r="U4" s="859" t="s">
        <v>93</v>
      </c>
      <c r="V4" s="859"/>
      <c r="W4" s="855" t="s">
        <v>5</v>
      </c>
    </row>
    <row r="5" spans="2:23" ht="34.5" customHeight="1">
      <c r="B5" s="866"/>
      <c r="C5" s="118" t="s">
        <v>126</v>
      </c>
      <c r="D5" s="118" t="s">
        <v>4</v>
      </c>
      <c r="E5" s="118" t="s">
        <v>126</v>
      </c>
      <c r="F5" s="118" t="s">
        <v>4</v>
      </c>
      <c r="G5" s="118" t="s">
        <v>126</v>
      </c>
      <c r="H5" s="118" t="s">
        <v>4</v>
      </c>
      <c r="I5" s="118" t="s">
        <v>126</v>
      </c>
      <c r="J5" s="118" t="s">
        <v>4</v>
      </c>
      <c r="K5" s="118" t="s">
        <v>126</v>
      </c>
      <c r="L5" s="118" t="s">
        <v>4</v>
      </c>
      <c r="M5" s="118" t="s">
        <v>126</v>
      </c>
      <c r="N5" s="118" t="s">
        <v>4</v>
      </c>
      <c r="O5" s="118" t="s">
        <v>126</v>
      </c>
      <c r="P5" s="118" t="s">
        <v>4</v>
      </c>
      <c r="Q5" s="118" t="s">
        <v>126</v>
      </c>
      <c r="R5" s="118" t="s">
        <v>4</v>
      </c>
      <c r="S5" s="118" t="s">
        <v>126</v>
      </c>
      <c r="T5" s="118" t="s">
        <v>4</v>
      </c>
      <c r="U5" s="118" t="s">
        <v>126</v>
      </c>
      <c r="V5" s="118" t="s">
        <v>4</v>
      </c>
      <c r="W5" s="856"/>
    </row>
    <row r="6" spans="2:23" ht="12.75">
      <c r="B6" s="38" t="s">
        <v>266</v>
      </c>
      <c r="C6" s="500">
        <v>1</v>
      </c>
      <c r="D6" s="96">
        <f>1*C6/$W6</f>
        <v>0.0015128593040847202</v>
      </c>
      <c r="E6" s="500">
        <v>14</v>
      </c>
      <c r="F6" s="96">
        <f>1*E6/$W6</f>
        <v>0.02118003025718608</v>
      </c>
      <c r="G6" s="500">
        <v>54</v>
      </c>
      <c r="H6" s="96">
        <f>1*G6/$W6</f>
        <v>0.08169440242057488</v>
      </c>
      <c r="I6" s="500">
        <v>83</v>
      </c>
      <c r="J6" s="96">
        <f>1*I6/$W6</f>
        <v>0.12556732223903178</v>
      </c>
      <c r="K6" s="500">
        <v>93</v>
      </c>
      <c r="L6" s="96">
        <f>1*K6/$W6</f>
        <v>0.14069591527987896</v>
      </c>
      <c r="M6" s="500">
        <v>139</v>
      </c>
      <c r="N6" s="96">
        <f>1*M6/$W6</f>
        <v>0.2102874432677761</v>
      </c>
      <c r="O6" s="500">
        <v>161</v>
      </c>
      <c r="P6" s="96">
        <f>1*O6/$W6</f>
        <v>0.24357034795763993</v>
      </c>
      <c r="Q6" s="500">
        <v>83</v>
      </c>
      <c r="R6" s="96">
        <f>1*Q6/$W6</f>
        <v>0.12556732223903178</v>
      </c>
      <c r="S6" s="500">
        <v>21</v>
      </c>
      <c r="T6" s="96">
        <f>1*S6/$W6</f>
        <v>0.03177004538577912</v>
      </c>
      <c r="U6" s="500">
        <v>12</v>
      </c>
      <c r="V6" s="96">
        <f>1*U6/$W6</f>
        <v>0.018154311649016642</v>
      </c>
      <c r="W6" s="506">
        <v>661</v>
      </c>
    </row>
    <row r="7" spans="2:23" ht="12.75">
      <c r="B7" s="498" t="s">
        <v>265</v>
      </c>
      <c r="C7" s="20">
        <v>0</v>
      </c>
      <c r="D7" s="96">
        <f aca="true" t="shared" si="0" ref="D7:F8">1*C7/$W7</f>
        <v>0</v>
      </c>
      <c r="E7" s="500">
        <v>8</v>
      </c>
      <c r="F7" s="96">
        <f t="shared" si="0"/>
        <v>0.00448681996634885</v>
      </c>
      <c r="G7" s="500">
        <v>78</v>
      </c>
      <c r="H7" s="96">
        <f>1*G7/$W7</f>
        <v>0.04374649467190129</v>
      </c>
      <c r="I7" s="500">
        <v>257</v>
      </c>
      <c r="J7" s="96">
        <f>1*I7/$W7</f>
        <v>0.1441390914189568</v>
      </c>
      <c r="K7" s="500">
        <v>294</v>
      </c>
      <c r="L7" s="96">
        <f>1*K7/$W7</f>
        <v>0.16489063376332025</v>
      </c>
      <c r="M7" s="500">
        <v>434</v>
      </c>
      <c r="N7" s="96">
        <f>1*M7/$W7</f>
        <v>0.24340998317442514</v>
      </c>
      <c r="O7" s="500">
        <v>353</v>
      </c>
      <c r="P7" s="96">
        <f>1*O7/$W7</f>
        <v>0.19798093101514302</v>
      </c>
      <c r="Q7" s="500">
        <v>262</v>
      </c>
      <c r="R7" s="96">
        <f>1*Q7/$W7</f>
        <v>0.14694335389792484</v>
      </c>
      <c r="S7" s="500">
        <v>82</v>
      </c>
      <c r="T7" s="96">
        <f>1*S7/$W7</f>
        <v>0.045989904655075714</v>
      </c>
      <c r="U7" s="500">
        <v>15</v>
      </c>
      <c r="V7" s="96">
        <f>1*U7/$W7</f>
        <v>0.008412787436904094</v>
      </c>
      <c r="W7" s="506">
        <v>1783</v>
      </c>
    </row>
    <row r="8" spans="2:23" ht="13.5" thickBot="1">
      <c r="B8" s="109" t="s">
        <v>5</v>
      </c>
      <c r="C8" s="110">
        <f>C6+C7</f>
        <v>1</v>
      </c>
      <c r="D8" s="169">
        <f t="shared" si="0"/>
        <v>0.0004091653027823241</v>
      </c>
      <c r="E8" s="110">
        <f aca="true" t="shared" si="1" ref="E8:W8">E6+E7</f>
        <v>22</v>
      </c>
      <c r="F8" s="169">
        <f t="shared" si="0"/>
        <v>0.00900163666121113</v>
      </c>
      <c r="G8" s="110">
        <f t="shared" si="1"/>
        <v>132</v>
      </c>
      <c r="H8" s="169">
        <f>1*G8/$W8</f>
        <v>0.054009819967266774</v>
      </c>
      <c r="I8" s="110">
        <f t="shared" si="1"/>
        <v>340</v>
      </c>
      <c r="J8" s="169">
        <f>1*I8/$W8</f>
        <v>0.13911620294599017</v>
      </c>
      <c r="K8" s="110">
        <f t="shared" si="1"/>
        <v>387</v>
      </c>
      <c r="L8" s="169">
        <f>1*K8/$W8</f>
        <v>0.15834697217675942</v>
      </c>
      <c r="M8" s="110">
        <f t="shared" si="1"/>
        <v>573</v>
      </c>
      <c r="N8" s="169">
        <f>1*M8/$W8</f>
        <v>0.23445171849427168</v>
      </c>
      <c r="O8" s="110">
        <f t="shared" si="1"/>
        <v>514</v>
      </c>
      <c r="P8" s="169">
        <f>1*O8/$W8</f>
        <v>0.21031096563011456</v>
      </c>
      <c r="Q8" s="110">
        <f t="shared" si="1"/>
        <v>345</v>
      </c>
      <c r="R8" s="169">
        <f>1*Q8/$W8</f>
        <v>0.1411620294599018</v>
      </c>
      <c r="S8" s="110">
        <f t="shared" si="1"/>
        <v>103</v>
      </c>
      <c r="T8" s="169">
        <f>1*S8/$W8</f>
        <v>0.04214402618657938</v>
      </c>
      <c r="U8" s="110">
        <f t="shared" si="1"/>
        <v>27</v>
      </c>
      <c r="V8" s="169">
        <f>1*U8/$W8</f>
        <v>0.01104746317512275</v>
      </c>
      <c r="W8" s="111">
        <f t="shared" si="1"/>
        <v>2444</v>
      </c>
    </row>
    <row r="11" spans="2:4" ht="12.75">
      <c r="B11" s="6" t="s">
        <v>6</v>
      </c>
      <c r="C11" s="6"/>
      <c r="D11" s="6"/>
    </row>
    <row r="12" ht="12.75">
      <c r="B12" t="s">
        <v>58</v>
      </c>
    </row>
    <row r="13" ht="12.75">
      <c r="B13" t="s">
        <v>97</v>
      </c>
    </row>
    <row r="14" spans="2:4" ht="12.75">
      <c r="B14" s="13" t="s">
        <v>133</v>
      </c>
      <c r="C14" s="13"/>
      <c r="D14" s="13"/>
    </row>
    <row r="15" ht="12.75">
      <c r="B15" t="s">
        <v>238</v>
      </c>
    </row>
    <row r="17" spans="2:4" ht="20.25">
      <c r="B17" s="7" t="s">
        <v>1</v>
      </c>
      <c r="C17" s="7"/>
      <c r="D17" s="7"/>
    </row>
  </sheetData>
  <sheetProtection/>
  <mergeCells count="13">
    <mergeCell ref="K4:L4"/>
    <mergeCell ref="I4:J4"/>
    <mergeCell ref="G4:H4"/>
    <mergeCell ref="E4:F4"/>
    <mergeCell ref="B2:L2"/>
    <mergeCell ref="B4:B5"/>
    <mergeCell ref="C4:D4"/>
    <mergeCell ref="W4:W5"/>
    <mergeCell ref="U4:V4"/>
    <mergeCell ref="S4:T4"/>
    <mergeCell ref="Q4:R4"/>
    <mergeCell ref="O4:P4"/>
    <mergeCell ref="M4:N4"/>
  </mergeCells>
  <hyperlinks>
    <hyperlink ref="B17" location="Contents!A1" display="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Y37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5.421875" style="26" customWidth="1"/>
    <col min="2" max="2" width="26.140625" style="0" customWidth="1"/>
    <col min="3" max="3" width="4.7109375" style="0" bestFit="1" customWidth="1"/>
    <col min="4" max="4" width="6.28125" style="0" bestFit="1" customWidth="1"/>
    <col min="5" max="5" width="4.710937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  <col min="12" max="12" width="6.28125" style="0" bestFit="1" customWidth="1"/>
    <col min="13" max="13" width="5.00390625" style="0" bestFit="1" customWidth="1"/>
    <col min="14" max="14" width="6.28125" style="0" bestFit="1" customWidth="1"/>
    <col min="15" max="15" width="5.00390625" style="0" bestFit="1" customWidth="1"/>
    <col min="16" max="16" width="6.28125" style="0" bestFit="1" customWidth="1"/>
    <col min="17" max="17" width="4.7109375" style="0" bestFit="1" customWidth="1"/>
    <col min="18" max="18" width="6.28125" style="0" bestFit="1" customWidth="1"/>
    <col min="19" max="19" width="4.7109375" style="0" bestFit="1" customWidth="1"/>
    <col min="20" max="20" width="6.28125" style="0" bestFit="1" customWidth="1"/>
    <col min="21" max="21" width="4.7109375" style="0" bestFit="1" customWidth="1"/>
    <col min="22" max="22" width="5.28125" style="0" bestFit="1" customWidth="1"/>
    <col min="23" max="23" width="14.140625" style="0" bestFit="1" customWidth="1"/>
    <col min="25" max="25" width="10.28125" style="0" bestFit="1" customWidth="1"/>
  </cols>
  <sheetData>
    <row r="2" spans="1:23" ht="18">
      <c r="A2"/>
      <c r="B2" s="563" t="s">
        <v>196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</row>
    <row r="4" ht="13.5" thickBot="1"/>
    <row r="5" spans="2:23" ht="15.75">
      <c r="B5" s="599" t="s">
        <v>36</v>
      </c>
      <c r="C5" s="566" t="s">
        <v>134</v>
      </c>
      <c r="D5" s="566"/>
      <c r="E5" s="566" t="s">
        <v>92</v>
      </c>
      <c r="F5" s="566"/>
      <c r="G5" s="566" t="s">
        <v>51</v>
      </c>
      <c r="H5" s="566"/>
      <c r="I5" s="566" t="s">
        <v>52</v>
      </c>
      <c r="J5" s="566"/>
      <c r="K5" s="566" t="s">
        <v>53</v>
      </c>
      <c r="L5" s="566"/>
      <c r="M5" s="566" t="s">
        <v>54</v>
      </c>
      <c r="N5" s="566"/>
      <c r="O5" s="566" t="s">
        <v>55</v>
      </c>
      <c r="P5" s="566"/>
      <c r="Q5" s="566" t="s">
        <v>56</v>
      </c>
      <c r="R5" s="566"/>
      <c r="S5" s="566" t="s">
        <v>57</v>
      </c>
      <c r="T5" s="566"/>
      <c r="U5" s="566" t="s">
        <v>79</v>
      </c>
      <c r="V5" s="566"/>
      <c r="W5" s="601" t="s">
        <v>5</v>
      </c>
    </row>
    <row r="6" spans="2:23" ht="15.75">
      <c r="B6" s="600"/>
      <c r="C6" s="140" t="s">
        <v>126</v>
      </c>
      <c r="D6" s="140" t="s">
        <v>4</v>
      </c>
      <c r="E6" s="140" t="s">
        <v>126</v>
      </c>
      <c r="F6" s="140" t="s">
        <v>4</v>
      </c>
      <c r="G6" s="140" t="s">
        <v>126</v>
      </c>
      <c r="H6" s="140" t="s">
        <v>4</v>
      </c>
      <c r="I6" s="140" t="s">
        <v>126</v>
      </c>
      <c r="J6" s="140" t="s">
        <v>4</v>
      </c>
      <c r="K6" s="140" t="s">
        <v>126</v>
      </c>
      <c r="L6" s="140" t="s">
        <v>4</v>
      </c>
      <c r="M6" s="140" t="s">
        <v>126</v>
      </c>
      <c r="N6" s="140" t="s">
        <v>4</v>
      </c>
      <c r="O6" s="140" t="s">
        <v>126</v>
      </c>
      <c r="P6" s="140" t="s">
        <v>4</v>
      </c>
      <c r="Q6" s="140" t="s">
        <v>126</v>
      </c>
      <c r="R6" s="140" t="s">
        <v>4</v>
      </c>
      <c r="S6" s="140" t="s">
        <v>126</v>
      </c>
      <c r="T6" s="140" t="s">
        <v>4</v>
      </c>
      <c r="U6" s="140" t="s">
        <v>126</v>
      </c>
      <c r="V6" s="140" t="s">
        <v>4</v>
      </c>
      <c r="W6" s="602"/>
    </row>
    <row r="7" spans="2:25" ht="12.75">
      <c r="B7" s="38" t="s">
        <v>142</v>
      </c>
      <c r="C7" s="20">
        <v>1</v>
      </c>
      <c r="D7" s="86">
        <v>0.0006747638326585695</v>
      </c>
      <c r="E7" s="20">
        <v>1</v>
      </c>
      <c r="F7" s="86">
        <v>0.0006747638326585695</v>
      </c>
      <c r="G7" s="20">
        <v>4</v>
      </c>
      <c r="H7" s="86">
        <v>0.002699055330634278</v>
      </c>
      <c r="I7" s="20">
        <v>4</v>
      </c>
      <c r="J7" s="86">
        <v>0.002699055330634278</v>
      </c>
      <c r="K7" s="20">
        <v>7</v>
      </c>
      <c r="L7" s="86">
        <v>0.004723346828609987</v>
      </c>
      <c r="M7" s="20">
        <v>8</v>
      </c>
      <c r="N7" s="86">
        <v>0.005398110661268556</v>
      </c>
      <c r="O7" s="20">
        <v>7</v>
      </c>
      <c r="P7" s="86">
        <v>0.004723346828609987</v>
      </c>
      <c r="Q7" s="20">
        <v>4</v>
      </c>
      <c r="R7" s="86">
        <v>0.002699055330634278</v>
      </c>
      <c r="S7" s="20">
        <v>8</v>
      </c>
      <c r="T7" s="86">
        <v>0.005398110661268556</v>
      </c>
      <c r="U7" s="20">
        <v>2</v>
      </c>
      <c r="V7" s="86">
        <v>0.001349527665317139</v>
      </c>
      <c r="W7" s="39">
        <v>1482</v>
      </c>
      <c r="Y7" s="401"/>
    </row>
    <row r="8" spans="2:25" ht="12.75">
      <c r="B8" s="38" t="s">
        <v>143</v>
      </c>
      <c r="C8" s="20">
        <v>197</v>
      </c>
      <c r="D8" s="86">
        <v>0.11810551558752998</v>
      </c>
      <c r="E8" s="20">
        <v>131</v>
      </c>
      <c r="F8" s="86">
        <v>0.07853717026378897</v>
      </c>
      <c r="G8" s="20">
        <v>168</v>
      </c>
      <c r="H8" s="86">
        <v>0.10071942446043165</v>
      </c>
      <c r="I8" s="20">
        <v>187</v>
      </c>
      <c r="J8" s="86">
        <v>0.11211031175059952</v>
      </c>
      <c r="K8" s="20">
        <v>171</v>
      </c>
      <c r="L8" s="86">
        <v>0.10251798561151079</v>
      </c>
      <c r="M8" s="20">
        <v>209</v>
      </c>
      <c r="N8" s="86">
        <v>0.12529976019184652</v>
      </c>
      <c r="O8" s="20">
        <v>179</v>
      </c>
      <c r="P8" s="86">
        <v>0.10731414868105515</v>
      </c>
      <c r="Q8" s="20">
        <v>124</v>
      </c>
      <c r="R8" s="86">
        <v>0.07434052757793765</v>
      </c>
      <c r="S8" s="20">
        <v>57</v>
      </c>
      <c r="T8" s="86">
        <v>0.0341726618705036</v>
      </c>
      <c r="U8" s="20">
        <v>13</v>
      </c>
      <c r="V8" s="86">
        <v>0.0077937649880095924</v>
      </c>
      <c r="W8" s="39">
        <v>1668</v>
      </c>
      <c r="Y8" s="401"/>
    </row>
    <row r="9" spans="2:25" ht="12.75">
      <c r="B9" s="38" t="s">
        <v>185</v>
      </c>
      <c r="C9" s="20">
        <v>11</v>
      </c>
      <c r="D9" s="86">
        <v>0.012485811577752554</v>
      </c>
      <c r="E9" s="20">
        <v>51</v>
      </c>
      <c r="F9" s="86">
        <v>0.05788876276958002</v>
      </c>
      <c r="G9" s="20">
        <v>60</v>
      </c>
      <c r="H9" s="86">
        <v>0.0681044267877412</v>
      </c>
      <c r="I9" s="20">
        <v>31</v>
      </c>
      <c r="J9" s="86">
        <v>0.03518728717366629</v>
      </c>
      <c r="K9" s="20">
        <v>29</v>
      </c>
      <c r="L9" s="86">
        <v>0.032917139614074914</v>
      </c>
      <c r="M9" s="20">
        <v>23</v>
      </c>
      <c r="N9" s="86">
        <v>0.026106696935300794</v>
      </c>
      <c r="O9" s="20">
        <v>13</v>
      </c>
      <c r="P9" s="86">
        <v>0.014755959137343927</v>
      </c>
      <c r="Q9" s="20">
        <v>8</v>
      </c>
      <c r="R9" s="86">
        <v>0.009080590238365494</v>
      </c>
      <c r="S9" s="20">
        <v>4</v>
      </c>
      <c r="T9" s="86">
        <v>0.004540295119182747</v>
      </c>
      <c r="U9" s="20">
        <v>2</v>
      </c>
      <c r="V9" s="86">
        <v>0.0022701475595913734</v>
      </c>
      <c r="W9" s="39">
        <v>881</v>
      </c>
      <c r="Y9" s="401"/>
    </row>
    <row r="10" spans="2:25" ht="12.75">
      <c r="B10" s="38" t="s">
        <v>145</v>
      </c>
      <c r="C10" s="20">
        <v>18</v>
      </c>
      <c r="D10" s="86">
        <v>0.026706231454005934</v>
      </c>
      <c r="E10" s="20">
        <v>29</v>
      </c>
      <c r="F10" s="86">
        <v>0.04302670623145401</v>
      </c>
      <c r="G10" s="20">
        <v>96</v>
      </c>
      <c r="H10" s="86">
        <v>0.142433234421365</v>
      </c>
      <c r="I10" s="20">
        <v>103</v>
      </c>
      <c r="J10" s="86">
        <v>0.15281899109792285</v>
      </c>
      <c r="K10" s="20">
        <v>108</v>
      </c>
      <c r="L10" s="86">
        <v>0.16023738872403562</v>
      </c>
      <c r="M10" s="20">
        <v>123</v>
      </c>
      <c r="N10" s="86">
        <v>0.1824925816023739</v>
      </c>
      <c r="O10" s="20">
        <v>98</v>
      </c>
      <c r="P10" s="86">
        <v>0.14540059347181009</v>
      </c>
      <c r="Q10" s="20">
        <v>52</v>
      </c>
      <c r="R10" s="86">
        <v>0.0771513353115727</v>
      </c>
      <c r="S10" s="20">
        <v>17</v>
      </c>
      <c r="T10" s="86">
        <v>0.025222551928783383</v>
      </c>
      <c r="U10" s="20">
        <v>5</v>
      </c>
      <c r="V10" s="86">
        <v>0.00741839762611276</v>
      </c>
      <c r="W10" s="39">
        <v>674</v>
      </c>
      <c r="Y10" s="401"/>
    </row>
    <row r="11" spans="2:25" ht="12.75">
      <c r="B11" s="38" t="s">
        <v>186</v>
      </c>
      <c r="C11" s="20">
        <v>3</v>
      </c>
      <c r="D11" s="86">
        <v>0.004464285714285714</v>
      </c>
      <c r="E11" s="20">
        <v>12</v>
      </c>
      <c r="F11" s="86">
        <v>0.017857142857142856</v>
      </c>
      <c r="G11" s="20">
        <v>6</v>
      </c>
      <c r="H11" s="86">
        <v>0.008928571428571428</v>
      </c>
      <c r="I11" s="20">
        <v>2</v>
      </c>
      <c r="J11" s="86">
        <v>0.002976190476190476</v>
      </c>
      <c r="K11" s="20">
        <v>2</v>
      </c>
      <c r="L11" s="86">
        <v>0.002976190476190476</v>
      </c>
      <c r="M11" s="20"/>
      <c r="N11" s="86">
        <v>0</v>
      </c>
      <c r="O11" s="20"/>
      <c r="P11" s="86">
        <v>0</v>
      </c>
      <c r="Q11" s="20"/>
      <c r="R11" s="86">
        <v>0</v>
      </c>
      <c r="S11" s="20"/>
      <c r="T11" s="86">
        <v>0</v>
      </c>
      <c r="U11" s="20"/>
      <c r="V11" s="86">
        <v>0</v>
      </c>
      <c r="W11" s="39">
        <v>672</v>
      </c>
      <c r="Y11" s="401"/>
    </row>
    <row r="12" spans="2:25" ht="12.75">
      <c r="B12" s="38" t="s">
        <v>179</v>
      </c>
      <c r="C12" s="20">
        <v>11</v>
      </c>
      <c r="D12" s="86">
        <v>0.013064133016627079</v>
      </c>
      <c r="E12" s="20">
        <v>8</v>
      </c>
      <c r="F12" s="86">
        <v>0.009501187648456057</v>
      </c>
      <c r="G12" s="20">
        <v>71</v>
      </c>
      <c r="H12" s="86">
        <v>0.08432304038004751</v>
      </c>
      <c r="I12" s="20">
        <v>79</v>
      </c>
      <c r="J12" s="86">
        <v>0.09382422802850356</v>
      </c>
      <c r="K12" s="20">
        <v>119</v>
      </c>
      <c r="L12" s="86">
        <v>0.14133016627078385</v>
      </c>
      <c r="M12" s="20">
        <v>172</v>
      </c>
      <c r="N12" s="86">
        <v>0.2042755344418052</v>
      </c>
      <c r="O12" s="20">
        <v>124</v>
      </c>
      <c r="P12" s="86">
        <v>0.14726840855106887</v>
      </c>
      <c r="Q12" s="20">
        <v>38</v>
      </c>
      <c r="R12" s="86">
        <v>0.04513064133016627</v>
      </c>
      <c r="S12" s="20">
        <v>22</v>
      </c>
      <c r="T12" s="86">
        <v>0.026128266033254157</v>
      </c>
      <c r="U12" s="20">
        <v>3</v>
      </c>
      <c r="V12" s="86">
        <v>0.0035629453681710215</v>
      </c>
      <c r="W12" s="39">
        <v>842</v>
      </c>
      <c r="Y12" s="401"/>
    </row>
    <row r="13" spans="2:25" ht="12.75">
      <c r="B13" s="38" t="s">
        <v>146</v>
      </c>
      <c r="C13" s="20"/>
      <c r="D13" s="86">
        <v>0</v>
      </c>
      <c r="E13" s="20">
        <v>9</v>
      </c>
      <c r="F13" s="86">
        <v>0.02631578947368421</v>
      </c>
      <c r="G13" s="20">
        <v>20</v>
      </c>
      <c r="H13" s="86">
        <v>0.05847953216374269</v>
      </c>
      <c r="I13" s="20">
        <v>31</v>
      </c>
      <c r="J13" s="86">
        <v>0.09064327485380116</v>
      </c>
      <c r="K13" s="20">
        <v>27</v>
      </c>
      <c r="L13" s="86">
        <v>0.07894736842105263</v>
      </c>
      <c r="M13" s="20">
        <v>46</v>
      </c>
      <c r="N13" s="86">
        <v>0.13450292397660818</v>
      </c>
      <c r="O13" s="20">
        <v>37</v>
      </c>
      <c r="P13" s="86">
        <v>0.10818713450292397</v>
      </c>
      <c r="Q13" s="20">
        <v>18</v>
      </c>
      <c r="R13" s="86">
        <v>0.05263157894736842</v>
      </c>
      <c r="S13" s="20">
        <v>6</v>
      </c>
      <c r="T13" s="86">
        <v>0.017543859649122806</v>
      </c>
      <c r="U13" s="20">
        <v>1</v>
      </c>
      <c r="V13" s="86">
        <v>0.0029239766081871343</v>
      </c>
      <c r="W13" s="39">
        <v>342</v>
      </c>
      <c r="Y13" s="401"/>
    </row>
    <row r="14" spans="2:25" ht="12.75">
      <c r="B14" s="38" t="s">
        <v>147</v>
      </c>
      <c r="C14" s="20"/>
      <c r="D14" s="86">
        <v>0</v>
      </c>
      <c r="E14" s="20">
        <v>8</v>
      </c>
      <c r="F14" s="86">
        <v>0.03418803418803419</v>
      </c>
      <c r="G14" s="20">
        <v>17</v>
      </c>
      <c r="H14" s="86">
        <v>0.07264957264957266</v>
      </c>
      <c r="I14" s="20">
        <v>28</v>
      </c>
      <c r="J14" s="86">
        <v>0.11965811965811966</v>
      </c>
      <c r="K14" s="20">
        <v>27</v>
      </c>
      <c r="L14" s="86">
        <v>0.11538461538461539</v>
      </c>
      <c r="M14" s="20">
        <v>37</v>
      </c>
      <c r="N14" s="86">
        <v>0.1581196581196581</v>
      </c>
      <c r="O14" s="20">
        <v>21</v>
      </c>
      <c r="P14" s="86">
        <v>0.08974358974358974</v>
      </c>
      <c r="Q14" s="20">
        <v>7</v>
      </c>
      <c r="R14" s="86">
        <v>0.029914529914529916</v>
      </c>
      <c r="S14" s="20">
        <v>2</v>
      </c>
      <c r="T14" s="86">
        <v>0.008547008547008548</v>
      </c>
      <c r="U14" s="20"/>
      <c r="V14" s="86">
        <v>0</v>
      </c>
      <c r="W14" s="39">
        <v>234</v>
      </c>
      <c r="Y14" s="401"/>
    </row>
    <row r="15" spans="2:25" ht="12.75">
      <c r="B15" s="38" t="s">
        <v>180</v>
      </c>
      <c r="C15" s="20"/>
      <c r="D15" s="86">
        <v>0</v>
      </c>
      <c r="E15" s="20">
        <v>3</v>
      </c>
      <c r="F15" s="86">
        <v>0.008403361344537815</v>
      </c>
      <c r="G15" s="20">
        <v>9</v>
      </c>
      <c r="H15" s="86">
        <v>0.025210084033613446</v>
      </c>
      <c r="I15" s="20">
        <v>10</v>
      </c>
      <c r="J15" s="86">
        <v>0.028011204481792718</v>
      </c>
      <c r="K15" s="20">
        <v>16</v>
      </c>
      <c r="L15" s="86">
        <v>0.04481792717086835</v>
      </c>
      <c r="M15" s="20">
        <v>23</v>
      </c>
      <c r="N15" s="86">
        <v>0.06442577030812324</v>
      </c>
      <c r="O15" s="20">
        <v>22</v>
      </c>
      <c r="P15" s="86">
        <v>0.06162464985994398</v>
      </c>
      <c r="Q15" s="20">
        <v>3</v>
      </c>
      <c r="R15" s="86">
        <v>0.008403361344537815</v>
      </c>
      <c r="S15" s="20">
        <v>1</v>
      </c>
      <c r="T15" s="86">
        <v>0.0028011204481792717</v>
      </c>
      <c r="U15" s="20"/>
      <c r="V15" s="86">
        <v>0</v>
      </c>
      <c r="W15" s="39">
        <v>357</v>
      </c>
      <c r="Y15" s="401"/>
    </row>
    <row r="16" spans="2:25" ht="12.75">
      <c r="B16" s="38" t="s">
        <v>181</v>
      </c>
      <c r="C16" s="20"/>
      <c r="D16" s="86">
        <v>0</v>
      </c>
      <c r="E16" s="20">
        <v>3</v>
      </c>
      <c r="F16" s="86">
        <v>0.00821917808219178</v>
      </c>
      <c r="G16" s="20">
        <v>38</v>
      </c>
      <c r="H16" s="86">
        <v>0.10410958904109589</v>
      </c>
      <c r="I16" s="20">
        <v>50</v>
      </c>
      <c r="J16" s="86">
        <v>0.136986301369863</v>
      </c>
      <c r="K16" s="20">
        <v>42</v>
      </c>
      <c r="L16" s="86">
        <v>0.11506849315068493</v>
      </c>
      <c r="M16" s="20">
        <v>66</v>
      </c>
      <c r="N16" s="86">
        <v>0.18082191780821918</v>
      </c>
      <c r="O16" s="20">
        <v>43</v>
      </c>
      <c r="P16" s="86">
        <v>0.1178082191780822</v>
      </c>
      <c r="Q16" s="20">
        <v>24</v>
      </c>
      <c r="R16" s="86">
        <v>0.06575342465753424</v>
      </c>
      <c r="S16" s="20">
        <v>2</v>
      </c>
      <c r="T16" s="86">
        <v>0.005479452054794521</v>
      </c>
      <c r="U16" s="20">
        <v>2</v>
      </c>
      <c r="V16" s="86">
        <v>0.005479452054794521</v>
      </c>
      <c r="W16" s="39">
        <v>365</v>
      </c>
      <c r="Y16" s="401"/>
    </row>
    <row r="17" spans="2:25" ht="12.75">
      <c r="B17" s="38" t="s">
        <v>182</v>
      </c>
      <c r="C17" s="20"/>
      <c r="D17" s="86">
        <v>0</v>
      </c>
      <c r="E17" s="20">
        <v>16</v>
      </c>
      <c r="F17" s="86">
        <v>0.010262989095574085</v>
      </c>
      <c r="G17" s="20">
        <v>33</v>
      </c>
      <c r="H17" s="86">
        <v>0.021167415009621552</v>
      </c>
      <c r="I17" s="20">
        <v>22</v>
      </c>
      <c r="J17" s="86">
        <v>0.014111610006414367</v>
      </c>
      <c r="K17" s="20">
        <v>2</v>
      </c>
      <c r="L17" s="86">
        <v>0.0012828736369467607</v>
      </c>
      <c r="M17" s="20">
        <v>14</v>
      </c>
      <c r="N17" s="86">
        <v>0.008980115458627326</v>
      </c>
      <c r="O17" s="20">
        <v>5</v>
      </c>
      <c r="P17" s="86">
        <v>0.003207184092366902</v>
      </c>
      <c r="Q17" s="20">
        <v>3</v>
      </c>
      <c r="R17" s="86">
        <v>0.001924310455420141</v>
      </c>
      <c r="S17" s="20"/>
      <c r="T17" s="86">
        <v>0</v>
      </c>
      <c r="U17" s="20"/>
      <c r="V17" s="86">
        <v>0</v>
      </c>
      <c r="W17" s="39">
        <v>1559</v>
      </c>
      <c r="Y17" s="401"/>
    </row>
    <row r="18" spans="2:25" ht="12.75">
      <c r="B18" s="38" t="s">
        <v>159</v>
      </c>
      <c r="C18" s="20">
        <v>1</v>
      </c>
      <c r="D18" s="86">
        <v>0.0005555555555555556</v>
      </c>
      <c r="E18" s="20">
        <v>12</v>
      </c>
      <c r="F18" s="86">
        <v>0.006666666666666667</v>
      </c>
      <c r="G18" s="20">
        <v>82</v>
      </c>
      <c r="H18" s="86">
        <v>0.04555555555555556</v>
      </c>
      <c r="I18" s="20">
        <v>214</v>
      </c>
      <c r="J18" s="86">
        <v>0.11888888888888889</v>
      </c>
      <c r="K18" s="20">
        <v>239</v>
      </c>
      <c r="L18" s="86">
        <v>0.13277777777777777</v>
      </c>
      <c r="M18" s="20">
        <v>349</v>
      </c>
      <c r="N18" s="86">
        <v>0.1938888888888889</v>
      </c>
      <c r="O18" s="20">
        <v>292</v>
      </c>
      <c r="P18" s="86">
        <v>0.1622222222222222</v>
      </c>
      <c r="Q18" s="20">
        <v>199</v>
      </c>
      <c r="R18" s="86">
        <v>0.11055555555555556</v>
      </c>
      <c r="S18" s="20">
        <v>63</v>
      </c>
      <c r="T18" s="86">
        <v>0.035</v>
      </c>
      <c r="U18" s="20">
        <v>13</v>
      </c>
      <c r="V18" s="86">
        <v>0.007222222222222222</v>
      </c>
      <c r="W18" s="39">
        <v>1800</v>
      </c>
      <c r="Y18" s="401"/>
    </row>
    <row r="19" spans="2:25" ht="12.75">
      <c r="B19" s="38" t="s">
        <v>187</v>
      </c>
      <c r="C19" s="20"/>
      <c r="D19" s="86">
        <v>0</v>
      </c>
      <c r="E19" s="20"/>
      <c r="F19" s="86">
        <v>0</v>
      </c>
      <c r="G19" s="20">
        <v>8</v>
      </c>
      <c r="H19" s="86">
        <v>0.014678899082568808</v>
      </c>
      <c r="I19" s="20">
        <v>51</v>
      </c>
      <c r="J19" s="86">
        <v>0.09357798165137615</v>
      </c>
      <c r="K19" s="20">
        <v>62</v>
      </c>
      <c r="L19" s="86">
        <v>0.11376146788990826</v>
      </c>
      <c r="M19" s="20">
        <v>77</v>
      </c>
      <c r="N19" s="86">
        <v>0.14128440366972478</v>
      </c>
      <c r="O19" s="20">
        <v>66</v>
      </c>
      <c r="P19" s="86">
        <v>0.12110091743119267</v>
      </c>
      <c r="Q19" s="20">
        <v>53</v>
      </c>
      <c r="R19" s="86">
        <v>0.09724770642201835</v>
      </c>
      <c r="S19" s="20">
        <v>12</v>
      </c>
      <c r="T19" s="86">
        <v>0.022018348623853212</v>
      </c>
      <c r="U19" s="20">
        <v>7</v>
      </c>
      <c r="V19" s="86">
        <v>0.012844036697247707</v>
      </c>
      <c r="W19" s="39">
        <v>545</v>
      </c>
      <c r="Y19" s="401"/>
    </row>
    <row r="20" spans="2:25" ht="12.75">
      <c r="B20" s="56" t="s">
        <v>188</v>
      </c>
      <c r="C20" s="20"/>
      <c r="D20" s="86">
        <v>0</v>
      </c>
      <c r="E20" s="20"/>
      <c r="F20" s="86">
        <v>0</v>
      </c>
      <c r="G20" s="20">
        <v>18</v>
      </c>
      <c r="H20" s="86">
        <v>0.07228915662650602</v>
      </c>
      <c r="I20" s="20">
        <v>40</v>
      </c>
      <c r="J20" s="86">
        <v>0.1606425702811245</v>
      </c>
      <c r="K20" s="20">
        <v>38</v>
      </c>
      <c r="L20" s="86">
        <v>0.15261044176706828</v>
      </c>
      <c r="M20" s="20">
        <v>48</v>
      </c>
      <c r="N20" s="86">
        <v>0.1927710843373494</v>
      </c>
      <c r="O20" s="20">
        <v>31</v>
      </c>
      <c r="P20" s="86">
        <v>0.12449799196787148</v>
      </c>
      <c r="Q20" s="20">
        <v>22</v>
      </c>
      <c r="R20" s="86">
        <v>0.08835341365461848</v>
      </c>
      <c r="S20" s="20">
        <v>10</v>
      </c>
      <c r="T20" s="86">
        <v>0.040160642570281124</v>
      </c>
      <c r="U20" s="20">
        <v>2</v>
      </c>
      <c r="V20" s="86">
        <v>0.008032128514056224</v>
      </c>
      <c r="W20" s="39">
        <v>249</v>
      </c>
      <c r="Y20" s="401"/>
    </row>
    <row r="21" spans="2:25" ht="12.75">
      <c r="B21" s="38" t="s">
        <v>189</v>
      </c>
      <c r="C21" s="20"/>
      <c r="D21" s="86">
        <v>0</v>
      </c>
      <c r="E21" s="20"/>
      <c r="F21" s="86">
        <v>0</v>
      </c>
      <c r="G21" s="20"/>
      <c r="H21" s="86">
        <v>0</v>
      </c>
      <c r="I21" s="20">
        <v>4</v>
      </c>
      <c r="J21" s="86">
        <v>0.06896551724137931</v>
      </c>
      <c r="K21" s="20">
        <v>11</v>
      </c>
      <c r="L21" s="86">
        <v>0.1896551724137931</v>
      </c>
      <c r="M21" s="20">
        <v>9</v>
      </c>
      <c r="N21" s="86">
        <v>0.15517241379310345</v>
      </c>
      <c r="O21" s="20">
        <v>10</v>
      </c>
      <c r="P21" s="86">
        <v>0.1724137931034483</v>
      </c>
      <c r="Q21" s="20">
        <v>5</v>
      </c>
      <c r="R21" s="86">
        <v>0.08620689655172414</v>
      </c>
      <c r="S21" s="20">
        <v>1</v>
      </c>
      <c r="T21" s="86">
        <v>0.017241379310344827</v>
      </c>
      <c r="U21" s="20"/>
      <c r="V21" s="86">
        <v>0</v>
      </c>
      <c r="W21" s="39">
        <v>58</v>
      </c>
      <c r="Y21" s="401"/>
    </row>
    <row r="22" spans="2:25" ht="12.75">
      <c r="B22" s="38" t="s">
        <v>190</v>
      </c>
      <c r="C22" s="20"/>
      <c r="D22" s="86">
        <v>0</v>
      </c>
      <c r="E22" s="20"/>
      <c r="F22" s="86">
        <v>0</v>
      </c>
      <c r="G22" s="20"/>
      <c r="H22" s="86">
        <v>0</v>
      </c>
      <c r="I22" s="20"/>
      <c r="J22" s="86">
        <v>0</v>
      </c>
      <c r="K22" s="20">
        <v>1</v>
      </c>
      <c r="L22" s="86">
        <v>0.003436426116838488</v>
      </c>
      <c r="M22" s="20">
        <v>6</v>
      </c>
      <c r="N22" s="86">
        <v>0.020618556701030927</v>
      </c>
      <c r="O22" s="20">
        <v>7</v>
      </c>
      <c r="P22" s="86">
        <v>0.024054982817869417</v>
      </c>
      <c r="Q22" s="20">
        <v>2</v>
      </c>
      <c r="R22" s="86">
        <v>0.006872852233676976</v>
      </c>
      <c r="S22" s="20">
        <v>2</v>
      </c>
      <c r="T22" s="86">
        <v>0.006872852233676976</v>
      </c>
      <c r="U22" s="20"/>
      <c r="V22" s="86">
        <v>0</v>
      </c>
      <c r="W22" s="39">
        <v>291</v>
      </c>
      <c r="Y22" s="401"/>
    </row>
    <row r="23" spans="2:25" ht="12.75">
      <c r="B23" s="38" t="s">
        <v>151</v>
      </c>
      <c r="C23" s="20"/>
      <c r="D23" s="86">
        <v>0</v>
      </c>
      <c r="E23" s="20"/>
      <c r="F23" s="86">
        <v>0</v>
      </c>
      <c r="G23" s="20">
        <v>16</v>
      </c>
      <c r="H23" s="86">
        <v>0.03931203931203931</v>
      </c>
      <c r="I23" s="20">
        <v>29</v>
      </c>
      <c r="J23" s="86">
        <v>0.07125307125307126</v>
      </c>
      <c r="K23" s="20">
        <v>40</v>
      </c>
      <c r="L23" s="86">
        <v>0.09828009828009827</v>
      </c>
      <c r="M23" s="20">
        <v>61</v>
      </c>
      <c r="N23" s="86">
        <v>0.14987714987714987</v>
      </c>
      <c r="O23" s="20">
        <v>74</v>
      </c>
      <c r="P23" s="86">
        <v>0.18181818181818182</v>
      </c>
      <c r="Q23" s="20">
        <v>42</v>
      </c>
      <c r="R23" s="86">
        <v>0.10319410319410319</v>
      </c>
      <c r="S23" s="20">
        <v>7</v>
      </c>
      <c r="T23" s="86">
        <v>0.0171990171990172</v>
      </c>
      <c r="U23" s="20">
        <v>4</v>
      </c>
      <c r="V23" s="86">
        <v>0.009828009828009828</v>
      </c>
      <c r="W23" s="39">
        <v>407</v>
      </c>
      <c r="Y23" s="401"/>
    </row>
    <row r="24" spans="2:25" ht="12.75">
      <c r="B24" s="38" t="s">
        <v>152</v>
      </c>
      <c r="C24" s="20"/>
      <c r="D24" s="86">
        <v>0</v>
      </c>
      <c r="E24" s="20"/>
      <c r="F24" s="86">
        <v>0</v>
      </c>
      <c r="G24" s="20">
        <v>4</v>
      </c>
      <c r="H24" s="86">
        <v>0.029850746268656716</v>
      </c>
      <c r="I24" s="20">
        <v>7</v>
      </c>
      <c r="J24" s="86">
        <v>0.05223880597014925</v>
      </c>
      <c r="K24" s="20">
        <v>17</v>
      </c>
      <c r="L24" s="86">
        <v>0.12686567164179105</v>
      </c>
      <c r="M24" s="20">
        <v>28</v>
      </c>
      <c r="N24" s="86">
        <v>0.208955223880597</v>
      </c>
      <c r="O24" s="20">
        <v>40</v>
      </c>
      <c r="P24" s="86">
        <v>0.29850746268656714</v>
      </c>
      <c r="Q24" s="20">
        <v>29</v>
      </c>
      <c r="R24" s="86">
        <v>0.21641791044776118</v>
      </c>
      <c r="S24" s="20">
        <v>7</v>
      </c>
      <c r="T24" s="86">
        <v>0.05223880597014925</v>
      </c>
      <c r="U24" s="20">
        <v>2</v>
      </c>
      <c r="V24" s="86">
        <v>0.014925373134328358</v>
      </c>
      <c r="W24" s="39">
        <v>134</v>
      </c>
      <c r="Y24" s="401"/>
    </row>
    <row r="25" spans="2:25" ht="12.75">
      <c r="B25" s="38" t="s">
        <v>149</v>
      </c>
      <c r="C25" s="20"/>
      <c r="D25" s="86">
        <v>0</v>
      </c>
      <c r="E25" s="20"/>
      <c r="F25" s="86">
        <v>0</v>
      </c>
      <c r="G25" s="20"/>
      <c r="H25" s="86">
        <v>0</v>
      </c>
      <c r="I25" s="20">
        <v>1</v>
      </c>
      <c r="J25" s="86">
        <v>0.015625</v>
      </c>
      <c r="K25" s="20">
        <v>7</v>
      </c>
      <c r="L25" s="86">
        <v>0.109375</v>
      </c>
      <c r="M25" s="20">
        <v>16</v>
      </c>
      <c r="N25" s="86">
        <v>0.25</v>
      </c>
      <c r="O25" s="20">
        <v>19</v>
      </c>
      <c r="P25" s="86">
        <v>0.296875</v>
      </c>
      <c r="Q25" s="20">
        <v>10</v>
      </c>
      <c r="R25" s="86">
        <v>0.15625</v>
      </c>
      <c r="S25" s="20">
        <v>1</v>
      </c>
      <c r="T25" s="86">
        <v>0.015625</v>
      </c>
      <c r="U25" s="20"/>
      <c r="V25" s="86">
        <v>0</v>
      </c>
      <c r="W25" s="39">
        <v>64</v>
      </c>
      <c r="Y25" s="401"/>
    </row>
    <row r="26" spans="2:25" ht="13.5" thickBot="1">
      <c r="B26" s="56" t="s">
        <v>160</v>
      </c>
      <c r="C26" s="154"/>
      <c r="D26" s="386">
        <v>0</v>
      </c>
      <c r="E26" s="154"/>
      <c r="F26" s="386">
        <v>0</v>
      </c>
      <c r="G26" s="154"/>
      <c r="H26" s="386">
        <v>0</v>
      </c>
      <c r="I26" s="154">
        <v>1</v>
      </c>
      <c r="J26" s="386">
        <v>0.1</v>
      </c>
      <c r="K26" s="154">
        <v>1</v>
      </c>
      <c r="L26" s="386">
        <v>0.1</v>
      </c>
      <c r="M26" s="154">
        <v>1</v>
      </c>
      <c r="N26" s="386">
        <v>0.1</v>
      </c>
      <c r="O26" s="154">
        <v>4</v>
      </c>
      <c r="P26" s="386">
        <v>0.4</v>
      </c>
      <c r="Q26" s="154">
        <v>2</v>
      </c>
      <c r="R26" s="386">
        <v>0.2</v>
      </c>
      <c r="S26" s="154">
        <v>1</v>
      </c>
      <c r="T26" s="386">
        <v>0.1</v>
      </c>
      <c r="U26" s="154"/>
      <c r="V26" s="386">
        <v>0</v>
      </c>
      <c r="W26" s="156">
        <v>10</v>
      </c>
      <c r="Y26" s="401"/>
    </row>
    <row r="27" spans="2:25" ht="13.5" thickBot="1">
      <c r="B27" s="157" t="s">
        <v>5</v>
      </c>
      <c r="C27" s="158">
        <v>242</v>
      </c>
      <c r="D27" s="387">
        <v>0.038008481231349145</v>
      </c>
      <c r="E27" s="158">
        <v>283</v>
      </c>
      <c r="F27" s="387">
        <v>0.04444793466310664</v>
      </c>
      <c r="G27" s="158">
        <v>650</v>
      </c>
      <c r="H27" s="387">
        <v>0.10208889586932621</v>
      </c>
      <c r="I27" s="158">
        <v>894</v>
      </c>
      <c r="J27" s="387">
        <v>0.1404114967802733</v>
      </c>
      <c r="K27" s="158">
        <v>966</v>
      </c>
      <c r="L27" s="387">
        <v>0.15171980524579864</v>
      </c>
      <c r="M27" s="158">
        <v>1316</v>
      </c>
      <c r="N27" s="387">
        <v>0.20669074917543584</v>
      </c>
      <c r="O27" s="158">
        <v>1092</v>
      </c>
      <c r="P27" s="387">
        <v>0.17150934506046803</v>
      </c>
      <c r="Q27" s="158">
        <v>645</v>
      </c>
      <c r="R27" s="387">
        <v>0.1013035966703314</v>
      </c>
      <c r="S27" s="158">
        <v>223</v>
      </c>
      <c r="T27" s="387">
        <v>0.03502434427516884</v>
      </c>
      <c r="U27" s="158">
        <v>56</v>
      </c>
      <c r="V27" s="387">
        <v>0.008795351028741951</v>
      </c>
      <c r="W27" s="160">
        <v>6367</v>
      </c>
      <c r="Y27" s="401"/>
    </row>
    <row r="30" ht="12.75">
      <c r="B30" s="11" t="s">
        <v>6</v>
      </c>
    </row>
    <row r="31" ht="12.75">
      <c r="B31" t="s">
        <v>58</v>
      </c>
    </row>
    <row r="32" ht="12.75">
      <c r="B32" t="s">
        <v>97</v>
      </c>
    </row>
    <row r="33" ht="12.75">
      <c r="B33" s="13" t="s">
        <v>176</v>
      </c>
    </row>
    <row r="34" ht="12.75">
      <c r="B34" t="s">
        <v>238</v>
      </c>
    </row>
    <row r="37" spans="1:2" ht="20.25">
      <c r="A37"/>
      <c r="B37" s="7" t="s">
        <v>1</v>
      </c>
    </row>
  </sheetData>
  <sheetProtection/>
  <mergeCells count="13">
    <mergeCell ref="M5:N5"/>
    <mergeCell ref="O5:P5"/>
    <mergeCell ref="Q5:R5"/>
    <mergeCell ref="I5:J5"/>
    <mergeCell ref="U5:V5"/>
    <mergeCell ref="S5:T5"/>
    <mergeCell ref="B2:W2"/>
    <mergeCell ref="B5:B6"/>
    <mergeCell ref="W5:W6"/>
    <mergeCell ref="C5:D5"/>
    <mergeCell ref="E5:F5"/>
    <mergeCell ref="G5:H5"/>
    <mergeCell ref="K5:L5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B2:G28"/>
  <sheetViews>
    <sheetView zoomScalePageLayoutView="0" workbookViewId="0" topLeftCell="A1">
      <selection activeCell="B23" sqref="B23:G27"/>
    </sheetView>
  </sheetViews>
  <sheetFormatPr defaultColWidth="9.140625" defaultRowHeight="12.75"/>
  <cols>
    <col min="2" max="2" width="29.421875" style="0" customWidth="1"/>
    <col min="3" max="3" width="13.57421875" style="0" customWidth="1"/>
    <col min="4" max="5" width="13.28125" style="0" customWidth="1"/>
    <col min="6" max="6" width="13.00390625" style="0" customWidth="1"/>
    <col min="7" max="7" width="14.7109375" style="0" customWidth="1"/>
  </cols>
  <sheetData>
    <row r="2" spans="2:7" ht="25.5" customHeight="1">
      <c r="B2" s="4" t="s">
        <v>197</v>
      </c>
      <c r="C2" s="12"/>
      <c r="D2" s="12"/>
      <c r="E2" s="12"/>
      <c r="F2" s="12"/>
      <c r="G2" s="12"/>
    </row>
    <row r="3" spans="2:7" s="57" customFormat="1" ht="18">
      <c r="B3" s="73"/>
      <c r="C3" s="74"/>
      <c r="D3" s="74"/>
      <c r="E3" s="74"/>
      <c r="F3" s="74"/>
      <c r="G3" s="74"/>
    </row>
    <row r="4" ht="13.5" thickBot="1"/>
    <row r="5" spans="2:7" ht="15.75">
      <c r="B5" s="603" t="s">
        <v>36</v>
      </c>
      <c r="C5" s="605" t="s">
        <v>45</v>
      </c>
      <c r="D5" s="605"/>
      <c r="E5" s="605" t="s">
        <v>46</v>
      </c>
      <c r="F5" s="605"/>
      <c r="G5" s="606" t="s">
        <v>2</v>
      </c>
    </row>
    <row r="6" spans="2:7" ht="15.75">
      <c r="B6" s="604"/>
      <c r="C6" s="64" t="s">
        <v>126</v>
      </c>
      <c r="D6" s="64" t="s">
        <v>4</v>
      </c>
      <c r="E6" s="64" t="s">
        <v>126</v>
      </c>
      <c r="F6" s="64" t="s">
        <v>4</v>
      </c>
      <c r="G6" s="607"/>
    </row>
    <row r="7" spans="2:7" ht="12.75">
      <c r="B7" s="20" t="s">
        <v>253</v>
      </c>
      <c r="C7" s="20">
        <v>56</v>
      </c>
      <c r="D7" s="10">
        <v>0.2545454545454545</v>
      </c>
      <c r="E7" s="20">
        <v>164</v>
      </c>
      <c r="F7" s="10">
        <v>0.7454545454545455</v>
      </c>
      <c r="G7" s="39">
        <v>220</v>
      </c>
    </row>
    <row r="8" spans="2:7" ht="12.75">
      <c r="B8" s="20" t="s">
        <v>185</v>
      </c>
      <c r="C8" s="20">
        <v>4</v>
      </c>
      <c r="D8" s="10">
        <v>0.18181818181818182</v>
      </c>
      <c r="E8" s="20">
        <v>18</v>
      </c>
      <c r="F8" s="10">
        <v>0.8181818181818182</v>
      </c>
      <c r="G8" s="39">
        <v>22</v>
      </c>
    </row>
    <row r="9" spans="2:7" ht="12.75">
      <c r="B9" s="20" t="s">
        <v>145</v>
      </c>
      <c r="C9" s="20">
        <v>10</v>
      </c>
      <c r="D9" s="10">
        <v>0.2222222222222222</v>
      </c>
      <c r="E9" s="20">
        <v>35</v>
      </c>
      <c r="F9" s="10">
        <v>0.7777777777777778</v>
      </c>
      <c r="G9" s="39">
        <v>45</v>
      </c>
    </row>
    <row r="10" spans="2:7" ht="12.75">
      <c r="B10" s="20" t="s">
        <v>179</v>
      </c>
      <c r="C10" s="20">
        <v>15</v>
      </c>
      <c r="D10" s="10">
        <v>0.35714285714285715</v>
      </c>
      <c r="E10" s="20">
        <v>27</v>
      </c>
      <c r="F10" s="10">
        <v>0.6428571428571429</v>
      </c>
      <c r="G10" s="39">
        <v>42</v>
      </c>
    </row>
    <row r="11" spans="2:7" ht="12.75">
      <c r="B11" s="20" t="s">
        <v>146</v>
      </c>
      <c r="C11" s="20">
        <v>5</v>
      </c>
      <c r="D11" s="10">
        <v>0.29411764705882354</v>
      </c>
      <c r="E11" s="20">
        <v>12</v>
      </c>
      <c r="F11" s="10">
        <v>0.7058823529411765</v>
      </c>
      <c r="G11" s="39">
        <v>17</v>
      </c>
    </row>
    <row r="12" spans="2:7" ht="12.75">
      <c r="B12" s="20" t="s">
        <v>177</v>
      </c>
      <c r="C12" s="20">
        <v>3</v>
      </c>
      <c r="D12" s="10">
        <v>0.17647058823529413</v>
      </c>
      <c r="E12" s="20">
        <v>14</v>
      </c>
      <c r="F12" s="10">
        <v>0.8235294117647058</v>
      </c>
      <c r="G12" s="39">
        <v>17</v>
      </c>
    </row>
    <row r="13" spans="2:7" ht="12.75">
      <c r="B13" s="20" t="s">
        <v>144</v>
      </c>
      <c r="C13" s="20">
        <v>9</v>
      </c>
      <c r="D13" s="10">
        <v>0.1956521739130435</v>
      </c>
      <c r="E13" s="20">
        <v>37</v>
      </c>
      <c r="F13" s="10">
        <v>0.8043478260869565</v>
      </c>
      <c r="G13" s="39">
        <v>46</v>
      </c>
    </row>
    <row r="14" spans="2:7" ht="12.75">
      <c r="B14" s="20" t="s">
        <v>254</v>
      </c>
      <c r="C14" s="20">
        <v>33</v>
      </c>
      <c r="D14" s="10">
        <v>0.4177215189873418</v>
      </c>
      <c r="E14" s="20">
        <v>46</v>
      </c>
      <c r="F14" s="10">
        <v>0.5822784810126582</v>
      </c>
      <c r="G14" s="39">
        <v>79</v>
      </c>
    </row>
    <row r="15" spans="2:7" ht="12.75">
      <c r="B15" s="20" t="s">
        <v>151</v>
      </c>
      <c r="C15" s="20">
        <v>6</v>
      </c>
      <c r="D15" s="10">
        <v>0.46153846153846156</v>
      </c>
      <c r="E15" s="20">
        <v>7</v>
      </c>
      <c r="F15" s="10">
        <v>0.5384615384615384</v>
      </c>
      <c r="G15" s="39">
        <v>13</v>
      </c>
    </row>
    <row r="16" spans="2:7" ht="12.75">
      <c r="B16" s="20" t="s">
        <v>148</v>
      </c>
      <c r="C16" s="20">
        <v>13</v>
      </c>
      <c r="D16" s="10">
        <v>0.38235294117647056</v>
      </c>
      <c r="E16" s="20">
        <v>21</v>
      </c>
      <c r="F16" s="10">
        <v>0.6176470588235294</v>
      </c>
      <c r="G16" s="39">
        <v>34</v>
      </c>
    </row>
    <row r="17" spans="2:7" ht="12.75">
      <c r="B17" s="20" t="s">
        <v>255</v>
      </c>
      <c r="C17" s="20">
        <v>3</v>
      </c>
      <c r="D17" s="10">
        <v>0.2727272727272727</v>
      </c>
      <c r="E17" s="20">
        <v>8</v>
      </c>
      <c r="F17" s="10">
        <v>0.7272727272727273</v>
      </c>
      <c r="G17" s="39">
        <v>11</v>
      </c>
    </row>
    <row r="18" spans="2:7" ht="13.5" thickBot="1">
      <c r="B18" s="154" t="s">
        <v>256</v>
      </c>
      <c r="C18" s="154">
        <v>14</v>
      </c>
      <c r="D18" s="392">
        <v>0.6086956521739131</v>
      </c>
      <c r="E18" s="154">
        <v>9</v>
      </c>
      <c r="F18" s="392">
        <v>0.391304347826087</v>
      </c>
      <c r="G18" s="156">
        <v>23</v>
      </c>
    </row>
    <row r="19" spans="2:7" ht="13.5" thickBot="1">
      <c r="B19" s="157" t="s">
        <v>5</v>
      </c>
      <c r="C19" s="158">
        <v>171</v>
      </c>
      <c r="D19" s="393">
        <v>0.30052724077328646</v>
      </c>
      <c r="E19" s="158">
        <v>398</v>
      </c>
      <c r="F19" s="393">
        <v>0.6994727592267135</v>
      </c>
      <c r="G19" s="160">
        <v>569</v>
      </c>
    </row>
    <row r="20" spans="2:7" ht="12.75">
      <c r="B20" s="121"/>
      <c r="C20" s="26"/>
      <c r="D20" s="122"/>
      <c r="E20" s="26"/>
      <c r="F20" s="123"/>
      <c r="G20" s="26"/>
    </row>
    <row r="21" spans="2:7" ht="12.75">
      <c r="B21" s="87"/>
      <c r="C21" s="124"/>
      <c r="D21" s="125"/>
      <c r="E21" s="124"/>
      <c r="F21" s="125"/>
      <c r="G21" s="124"/>
    </row>
    <row r="22" ht="12.75">
      <c r="B22" s="11" t="s">
        <v>6</v>
      </c>
    </row>
    <row r="23" ht="12.75">
      <c r="B23" t="s">
        <v>239</v>
      </c>
    </row>
    <row r="24" ht="12.75">
      <c r="B24" s="13" t="s">
        <v>125</v>
      </c>
    </row>
    <row r="25" ht="12.75">
      <c r="B25" s="13" t="s">
        <v>80</v>
      </c>
    </row>
    <row r="26" ht="12.75">
      <c r="B26" t="s">
        <v>97</v>
      </c>
    </row>
    <row r="28" ht="20.25">
      <c r="B28" s="7" t="s">
        <v>1</v>
      </c>
    </row>
  </sheetData>
  <sheetProtection/>
  <mergeCells count="4">
    <mergeCell ref="B5:B6"/>
    <mergeCell ref="C5:D5"/>
    <mergeCell ref="E5:F5"/>
    <mergeCell ref="G5:G6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B2:AQ59"/>
  <sheetViews>
    <sheetView zoomScalePageLayoutView="0" workbookViewId="0" topLeftCell="A13">
      <selection activeCell="A13" sqref="A1:IV16384"/>
    </sheetView>
  </sheetViews>
  <sheetFormatPr defaultColWidth="19.140625" defaultRowHeight="12.75"/>
  <cols>
    <col min="1" max="1" width="7.28125" style="0" customWidth="1"/>
    <col min="2" max="2" width="23.140625" style="0" customWidth="1"/>
    <col min="3" max="3" width="13.57421875" style="0" customWidth="1"/>
    <col min="4" max="4" width="14.421875" style="0" customWidth="1"/>
    <col min="5" max="5" width="9.57421875" style="0" customWidth="1"/>
    <col min="6" max="6" width="10.421875" style="0" customWidth="1"/>
    <col min="7" max="7" width="7.28125" style="0" customWidth="1"/>
    <col min="8" max="8" width="14.57421875" style="0" customWidth="1"/>
    <col min="9" max="9" width="15.00390625" style="0" customWidth="1"/>
    <col min="10" max="11" width="13.421875" style="0" customWidth="1"/>
    <col min="12" max="12" width="13.7109375" style="0" customWidth="1"/>
    <col min="13" max="13" width="7.57421875" style="0" customWidth="1"/>
    <col min="14" max="14" width="10.28125" style="0" customWidth="1"/>
    <col min="15" max="15" width="8.7109375" style="0" customWidth="1"/>
    <col min="16" max="16" width="8.421875" style="0" customWidth="1"/>
    <col min="17" max="17" width="10.140625" style="0" customWidth="1"/>
    <col min="18" max="18" width="20.28125" style="0" customWidth="1"/>
    <col min="19" max="19" width="15.140625" style="0" customWidth="1"/>
    <col min="20" max="20" width="18.7109375" style="0" customWidth="1"/>
    <col min="21" max="21" width="15.140625" style="0" customWidth="1"/>
    <col min="22" max="22" width="14.57421875" style="0" customWidth="1"/>
    <col min="23" max="23" width="4.7109375" style="0" bestFit="1" customWidth="1"/>
    <col min="24" max="24" width="14.28125" style="0" customWidth="1"/>
    <col min="25" max="25" width="13.57421875" style="0" customWidth="1"/>
    <col min="26" max="26" width="10.28125" style="0" customWidth="1"/>
    <col min="27" max="27" width="28.00390625" style="0" customWidth="1"/>
    <col min="28" max="28" width="11.421875" style="0" customWidth="1"/>
    <col min="29" max="29" width="8.57421875" style="0" customWidth="1"/>
    <col min="30" max="30" width="12.8515625" style="0" customWidth="1"/>
    <col min="31" max="32" width="13.8515625" style="0" customWidth="1"/>
    <col min="33" max="33" width="11.00390625" style="0" customWidth="1"/>
    <col min="34" max="34" width="14.57421875" style="0" customWidth="1"/>
    <col min="35" max="35" width="11.7109375" style="0" customWidth="1"/>
    <col min="36" max="36" width="15.8515625" style="0" customWidth="1"/>
    <col min="37" max="37" width="11.7109375" style="0" customWidth="1"/>
    <col min="38" max="38" width="7.28125" style="0" customWidth="1"/>
    <col min="39" max="42" width="8.28125" style="0" customWidth="1"/>
  </cols>
  <sheetData>
    <row r="2" spans="2:10" ht="25.5" customHeight="1">
      <c r="B2" s="563" t="s">
        <v>198</v>
      </c>
      <c r="C2" s="563"/>
      <c r="D2" s="563"/>
      <c r="E2" s="563"/>
      <c r="F2" s="563"/>
      <c r="G2" s="563"/>
      <c r="H2" s="563"/>
      <c r="I2" s="563"/>
      <c r="J2" s="17"/>
    </row>
    <row r="3" spans="2:9" s="57" customFormat="1" ht="18">
      <c r="B3" s="72"/>
      <c r="C3" s="72"/>
      <c r="D3" s="72"/>
      <c r="E3" s="72"/>
      <c r="F3" s="72"/>
      <c r="G3" s="72"/>
      <c r="H3" s="72"/>
      <c r="I3" s="72"/>
    </row>
    <row r="4" ht="13.5" thickBot="1"/>
    <row r="5" spans="2:9" ht="15.75">
      <c r="B5" s="603" t="s">
        <v>36</v>
      </c>
      <c r="C5" s="605" t="s">
        <v>7</v>
      </c>
      <c r="D5" s="605"/>
      <c r="E5" s="605"/>
      <c r="F5" s="605"/>
      <c r="G5" s="605"/>
      <c r="H5" s="605"/>
      <c r="I5" s="614"/>
    </row>
    <row r="6" spans="2:9" ht="15.75">
      <c r="B6" s="604"/>
      <c r="C6" s="611" t="s">
        <v>8</v>
      </c>
      <c r="D6" s="611"/>
      <c r="E6" s="611" t="s">
        <v>9</v>
      </c>
      <c r="F6" s="611"/>
      <c r="G6" s="611" t="s">
        <v>17</v>
      </c>
      <c r="H6" s="611"/>
      <c r="I6" s="612" t="s">
        <v>5</v>
      </c>
    </row>
    <row r="7" spans="2:9" ht="15.75">
      <c r="B7" s="604"/>
      <c r="C7" s="64" t="s">
        <v>126</v>
      </c>
      <c r="D7" s="64" t="s">
        <v>4</v>
      </c>
      <c r="E7" s="64" t="s">
        <v>126</v>
      </c>
      <c r="F7" s="64" t="s">
        <v>4</v>
      </c>
      <c r="G7" s="64" t="s">
        <v>126</v>
      </c>
      <c r="H7" s="64" t="s">
        <v>4</v>
      </c>
      <c r="I7" s="613"/>
    </row>
    <row r="8" spans="2:9" ht="12.75">
      <c r="B8" s="20" t="s">
        <v>253</v>
      </c>
      <c r="C8" s="20">
        <v>35</v>
      </c>
      <c r="D8" s="8">
        <v>0.1590909090909091</v>
      </c>
      <c r="E8" s="20">
        <v>142</v>
      </c>
      <c r="F8" s="8">
        <v>0.6454545454545455</v>
      </c>
      <c r="G8" s="20">
        <v>43</v>
      </c>
      <c r="H8" s="8">
        <v>0.19545454545454546</v>
      </c>
      <c r="I8" s="39">
        <v>220</v>
      </c>
    </row>
    <row r="9" spans="2:9" ht="12.75">
      <c r="B9" s="20" t="s">
        <v>185</v>
      </c>
      <c r="C9" s="20">
        <v>4</v>
      </c>
      <c r="D9" s="8">
        <v>0.18181818181818182</v>
      </c>
      <c r="E9" s="20">
        <v>17</v>
      </c>
      <c r="F9" s="8">
        <v>0.7727272727272727</v>
      </c>
      <c r="G9" s="20">
        <v>1</v>
      </c>
      <c r="H9" s="8">
        <v>0.045454545454545456</v>
      </c>
      <c r="I9" s="39">
        <v>22</v>
      </c>
    </row>
    <row r="10" spans="2:9" ht="12.75">
      <c r="B10" s="20" t="s">
        <v>145</v>
      </c>
      <c r="C10" s="20">
        <v>4</v>
      </c>
      <c r="D10" s="8">
        <v>0.08888888888888889</v>
      </c>
      <c r="E10" s="20">
        <v>37</v>
      </c>
      <c r="F10" s="8">
        <v>0.8222222222222222</v>
      </c>
      <c r="G10" s="20">
        <v>4</v>
      </c>
      <c r="H10" s="8">
        <v>0.08888888888888889</v>
      </c>
      <c r="I10" s="39">
        <v>45</v>
      </c>
    </row>
    <row r="11" spans="2:9" ht="12.75">
      <c r="B11" s="20" t="s">
        <v>179</v>
      </c>
      <c r="C11" s="20">
        <v>3</v>
      </c>
      <c r="D11" s="8">
        <v>0.07142857142857142</v>
      </c>
      <c r="E11" s="20">
        <v>35</v>
      </c>
      <c r="F11" s="8">
        <v>0.8333333333333334</v>
      </c>
      <c r="G11" s="20">
        <v>4</v>
      </c>
      <c r="H11" s="8">
        <v>0.09523809523809523</v>
      </c>
      <c r="I11" s="39">
        <v>42</v>
      </c>
    </row>
    <row r="12" spans="2:9" ht="12.75">
      <c r="B12" s="20" t="s">
        <v>146</v>
      </c>
      <c r="C12" s="20">
        <v>3</v>
      </c>
      <c r="D12" s="8">
        <v>0.17647058823529413</v>
      </c>
      <c r="E12" s="20">
        <v>14</v>
      </c>
      <c r="F12" s="8">
        <v>0.8235294117647058</v>
      </c>
      <c r="G12" s="20"/>
      <c r="H12" s="8">
        <v>0</v>
      </c>
      <c r="I12" s="39">
        <v>17</v>
      </c>
    </row>
    <row r="13" spans="2:9" ht="12.75">
      <c r="B13" s="20" t="s">
        <v>177</v>
      </c>
      <c r="C13" s="20">
        <v>3</v>
      </c>
      <c r="D13" s="8">
        <v>0.17647058823529413</v>
      </c>
      <c r="E13" s="20">
        <v>14</v>
      </c>
      <c r="F13" s="8">
        <v>0.8235294117647058</v>
      </c>
      <c r="G13" s="20"/>
      <c r="H13" s="8">
        <v>0</v>
      </c>
      <c r="I13" s="39">
        <v>17</v>
      </c>
    </row>
    <row r="14" spans="2:9" ht="12.75">
      <c r="B14" s="20" t="s">
        <v>144</v>
      </c>
      <c r="C14" s="20">
        <v>9</v>
      </c>
      <c r="D14" s="8">
        <v>0.1956521739130435</v>
      </c>
      <c r="E14" s="20">
        <v>36</v>
      </c>
      <c r="F14" s="8">
        <v>0.782608695652174</v>
      </c>
      <c r="G14" s="20">
        <v>1</v>
      </c>
      <c r="H14" s="8">
        <v>0.021739130434782608</v>
      </c>
      <c r="I14" s="39">
        <v>46</v>
      </c>
    </row>
    <row r="15" spans="2:9" ht="12.75">
      <c r="B15" s="20" t="s">
        <v>254</v>
      </c>
      <c r="C15" s="20">
        <v>11</v>
      </c>
      <c r="D15" s="8">
        <v>0.13924050632911392</v>
      </c>
      <c r="E15" s="20">
        <v>52</v>
      </c>
      <c r="F15" s="8">
        <v>0.6582278481012658</v>
      </c>
      <c r="G15" s="20">
        <v>16</v>
      </c>
      <c r="H15" s="8">
        <v>0.20253164556962025</v>
      </c>
      <c r="I15" s="39">
        <v>79</v>
      </c>
    </row>
    <row r="16" spans="2:9" ht="12.75">
      <c r="B16" s="20" t="s">
        <v>151</v>
      </c>
      <c r="C16" s="20">
        <v>5</v>
      </c>
      <c r="D16" s="8">
        <v>0.38461538461538464</v>
      </c>
      <c r="E16" s="20">
        <v>8</v>
      </c>
      <c r="F16" s="8">
        <v>0.6153846153846154</v>
      </c>
      <c r="G16" s="20"/>
      <c r="H16" s="8">
        <v>0</v>
      </c>
      <c r="I16" s="39">
        <v>13</v>
      </c>
    </row>
    <row r="17" spans="2:9" ht="12.75">
      <c r="B17" s="20" t="s">
        <v>148</v>
      </c>
      <c r="C17" s="20">
        <v>7</v>
      </c>
      <c r="D17" s="8">
        <v>0.20588235294117646</v>
      </c>
      <c r="E17" s="20">
        <v>22</v>
      </c>
      <c r="F17" s="8">
        <v>0.6470588235294118</v>
      </c>
      <c r="G17" s="20">
        <v>5</v>
      </c>
      <c r="H17" s="8">
        <v>0.14705882352941177</v>
      </c>
      <c r="I17" s="39">
        <v>34</v>
      </c>
    </row>
    <row r="18" spans="2:9" ht="12.75">
      <c r="B18" s="20" t="s">
        <v>255</v>
      </c>
      <c r="C18" s="20">
        <v>1</v>
      </c>
      <c r="D18" s="8">
        <v>0.09090909090909091</v>
      </c>
      <c r="E18" s="20">
        <v>7</v>
      </c>
      <c r="F18" s="8">
        <v>0.6363636363636364</v>
      </c>
      <c r="G18" s="20">
        <v>3</v>
      </c>
      <c r="H18" s="8">
        <v>0.2727272727272727</v>
      </c>
      <c r="I18" s="39">
        <v>11</v>
      </c>
    </row>
    <row r="19" spans="2:9" ht="13.5" thickBot="1">
      <c r="B19" s="154" t="s">
        <v>256</v>
      </c>
      <c r="C19" s="154">
        <v>6</v>
      </c>
      <c r="D19" s="189">
        <v>0.2608695652173913</v>
      </c>
      <c r="E19" s="154">
        <v>14</v>
      </c>
      <c r="F19" s="189">
        <v>0.6086956521739131</v>
      </c>
      <c r="G19" s="154">
        <v>3</v>
      </c>
      <c r="H19" s="189">
        <v>0.13043478260869565</v>
      </c>
      <c r="I19" s="156">
        <v>23</v>
      </c>
    </row>
    <row r="20" spans="2:9" ht="13.5" thickBot="1">
      <c r="B20" s="157" t="s">
        <v>5</v>
      </c>
      <c r="C20" s="158">
        <v>91</v>
      </c>
      <c r="D20" s="396">
        <v>0.15992970123022848</v>
      </c>
      <c r="E20" s="158">
        <v>398</v>
      </c>
      <c r="F20" s="396">
        <v>0.6994727592267135</v>
      </c>
      <c r="G20" s="158">
        <v>80</v>
      </c>
      <c r="H20" s="396">
        <v>0.140597539543058</v>
      </c>
      <c r="I20" s="160">
        <v>569</v>
      </c>
    </row>
    <row r="21" spans="2:9" ht="12.75">
      <c r="B21" s="121"/>
      <c r="C21" s="60"/>
      <c r="D21" s="28"/>
      <c r="E21" s="60"/>
      <c r="F21" s="28"/>
      <c r="G21" s="60"/>
      <c r="H21" s="28"/>
      <c r="I21" s="60"/>
    </row>
    <row r="22" spans="2:9" ht="12.75">
      <c r="B22" s="126"/>
      <c r="C22" s="127"/>
      <c r="D22" s="128"/>
      <c r="E22" s="127"/>
      <c r="F22" s="128"/>
      <c r="G22" s="127"/>
      <c r="H22" s="128"/>
      <c r="I22" s="127"/>
    </row>
    <row r="23" spans="2:9" ht="12.75">
      <c r="B23" s="87"/>
      <c r="C23" s="87"/>
      <c r="D23" s="105"/>
      <c r="E23" s="87"/>
      <c r="F23" s="88"/>
      <c r="G23" s="87"/>
      <c r="H23" s="88"/>
      <c r="I23" s="87"/>
    </row>
    <row r="24" ht="12.75">
      <c r="B24" s="11" t="s">
        <v>6</v>
      </c>
    </row>
    <row r="25" ht="12.75">
      <c r="B25" t="s">
        <v>239</v>
      </c>
    </row>
    <row r="26" ht="12.75">
      <c r="B26" s="13" t="s">
        <v>15</v>
      </c>
    </row>
    <row r="27" ht="12.75">
      <c r="B27" s="13" t="s">
        <v>80</v>
      </c>
    </row>
    <row r="28" ht="12.75">
      <c r="B28" t="s">
        <v>97</v>
      </c>
    </row>
    <row r="29" ht="12.75">
      <c r="B29" s="13"/>
    </row>
    <row r="30" ht="12.75">
      <c r="B30" s="13"/>
    </row>
    <row r="31" ht="12.75">
      <c r="B31" s="63"/>
    </row>
    <row r="32" spans="2:10" ht="18">
      <c r="B32" s="563" t="s">
        <v>199</v>
      </c>
      <c r="C32" s="563"/>
      <c r="D32" s="563"/>
      <c r="E32" s="563"/>
      <c r="F32" s="563"/>
      <c r="G32" s="563"/>
      <c r="H32" s="563"/>
      <c r="I32" s="563"/>
      <c r="J32" s="17"/>
    </row>
    <row r="34" ht="13.5" thickBot="1"/>
    <row r="35" spans="2:41" ht="44.25" customHeight="1">
      <c r="B35" s="615" t="s">
        <v>36</v>
      </c>
      <c r="C35" s="610" t="s">
        <v>108</v>
      </c>
      <c r="D35" s="610"/>
      <c r="E35" s="610" t="s">
        <v>109</v>
      </c>
      <c r="F35" s="610"/>
      <c r="G35" s="610" t="s">
        <v>110</v>
      </c>
      <c r="H35" s="610"/>
      <c r="I35" s="610" t="s">
        <v>114</v>
      </c>
      <c r="J35" s="610"/>
      <c r="K35" s="610" t="s">
        <v>116</v>
      </c>
      <c r="L35" s="610"/>
      <c r="M35" s="610" t="s">
        <v>111</v>
      </c>
      <c r="N35" s="610"/>
      <c r="O35" s="610" t="s">
        <v>112</v>
      </c>
      <c r="P35" s="610"/>
      <c r="Q35" s="610" t="s">
        <v>115</v>
      </c>
      <c r="R35" s="610"/>
      <c r="S35" s="610" t="s">
        <v>117</v>
      </c>
      <c r="T35" s="610"/>
      <c r="U35" s="610" t="s">
        <v>113</v>
      </c>
      <c r="V35" s="610"/>
      <c r="W35" s="610" t="s">
        <v>119</v>
      </c>
      <c r="X35" s="610"/>
      <c r="Y35" s="610" t="s">
        <v>120</v>
      </c>
      <c r="Z35" s="610"/>
      <c r="AA35" s="610" t="s">
        <v>9</v>
      </c>
      <c r="AB35" s="610"/>
      <c r="AC35" s="610" t="s">
        <v>121</v>
      </c>
      <c r="AD35" s="610"/>
      <c r="AE35" s="610" t="s">
        <v>135</v>
      </c>
      <c r="AF35" s="610"/>
      <c r="AG35" s="610" t="s">
        <v>123</v>
      </c>
      <c r="AH35" s="610"/>
      <c r="AI35" s="610" t="s">
        <v>67</v>
      </c>
      <c r="AJ35" s="610"/>
      <c r="AK35" s="610" t="s">
        <v>132</v>
      </c>
      <c r="AL35" s="610"/>
      <c r="AM35" s="610" t="s">
        <v>131</v>
      </c>
      <c r="AN35" s="610"/>
      <c r="AO35" s="608" t="s">
        <v>5</v>
      </c>
    </row>
    <row r="36" spans="2:41" ht="15.75">
      <c r="B36" s="616"/>
      <c r="C36" s="139" t="s">
        <v>126</v>
      </c>
      <c r="D36" s="139" t="s">
        <v>4</v>
      </c>
      <c r="E36" s="139" t="s">
        <v>126</v>
      </c>
      <c r="F36" s="139" t="s">
        <v>4</v>
      </c>
      <c r="G36" s="139" t="s">
        <v>126</v>
      </c>
      <c r="H36" s="139" t="s">
        <v>4</v>
      </c>
      <c r="I36" s="139" t="s">
        <v>126</v>
      </c>
      <c r="J36" s="139" t="s">
        <v>4</v>
      </c>
      <c r="K36" s="139" t="s">
        <v>126</v>
      </c>
      <c r="L36" s="139" t="s">
        <v>4</v>
      </c>
      <c r="M36" s="139" t="s">
        <v>126</v>
      </c>
      <c r="N36" s="139" t="s">
        <v>4</v>
      </c>
      <c r="O36" s="139" t="s">
        <v>126</v>
      </c>
      <c r="P36" s="139" t="s">
        <v>4</v>
      </c>
      <c r="Q36" s="139" t="s">
        <v>126</v>
      </c>
      <c r="R36" s="139" t="s">
        <v>4</v>
      </c>
      <c r="S36" s="139" t="s">
        <v>126</v>
      </c>
      <c r="T36" s="139" t="s">
        <v>4</v>
      </c>
      <c r="U36" s="139" t="s">
        <v>126</v>
      </c>
      <c r="V36" s="139" t="s">
        <v>4</v>
      </c>
      <c r="W36" s="139" t="s">
        <v>126</v>
      </c>
      <c r="X36" s="139" t="s">
        <v>4</v>
      </c>
      <c r="Y36" s="139" t="s">
        <v>126</v>
      </c>
      <c r="Z36" s="139" t="s">
        <v>4</v>
      </c>
      <c r="AA36" s="139" t="s">
        <v>126</v>
      </c>
      <c r="AB36" s="139" t="s">
        <v>4</v>
      </c>
      <c r="AC36" s="139" t="s">
        <v>126</v>
      </c>
      <c r="AD36" s="139" t="s">
        <v>4</v>
      </c>
      <c r="AE36" s="139" t="s">
        <v>126</v>
      </c>
      <c r="AF36" s="139" t="s">
        <v>4</v>
      </c>
      <c r="AG36" s="139" t="s">
        <v>126</v>
      </c>
      <c r="AH36" s="139" t="s">
        <v>4</v>
      </c>
      <c r="AI36" s="139" t="s">
        <v>126</v>
      </c>
      <c r="AJ36" s="139" t="s">
        <v>4</v>
      </c>
      <c r="AK36" s="139" t="s">
        <v>126</v>
      </c>
      <c r="AL36" s="139" t="s">
        <v>4</v>
      </c>
      <c r="AM36" s="139" t="s">
        <v>126</v>
      </c>
      <c r="AN36" s="139" t="s">
        <v>4</v>
      </c>
      <c r="AO36" s="609"/>
    </row>
    <row r="37" spans="2:41" ht="12.75">
      <c r="B37" s="20" t="s">
        <v>253</v>
      </c>
      <c r="C37" s="20">
        <v>3</v>
      </c>
      <c r="D37" s="96">
        <v>0.013636363636363636</v>
      </c>
      <c r="E37" s="31">
        <v>5</v>
      </c>
      <c r="F37" s="96">
        <v>0.022727272727272728</v>
      </c>
      <c r="G37" s="20">
        <v>5</v>
      </c>
      <c r="H37" s="96">
        <v>0.022727272727272728</v>
      </c>
      <c r="I37" s="20">
        <v>1</v>
      </c>
      <c r="J37" s="96">
        <v>0.004545454545454545</v>
      </c>
      <c r="K37" s="31">
        <v>2</v>
      </c>
      <c r="L37" s="96">
        <v>0.00909090909090909</v>
      </c>
      <c r="M37" s="20">
        <v>7</v>
      </c>
      <c r="N37" s="96">
        <v>0.031818181818181815</v>
      </c>
      <c r="O37" s="20">
        <v>4</v>
      </c>
      <c r="P37" s="96">
        <v>0.01818181818181818</v>
      </c>
      <c r="Q37" s="20"/>
      <c r="R37" s="96">
        <v>0</v>
      </c>
      <c r="S37" s="20">
        <v>2</v>
      </c>
      <c r="T37" s="96">
        <v>0.00909090909090909</v>
      </c>
      <c r="U37" s="20">
        <v>2</v>
      </c>
      <c r="V37" s="96">
        <v>0.00909090909090909</v>
      </c>
      <c r="W37" s="20">
        <v>2</v>
      </c>
      <c r="X37" s="96">
        <v>0.00909090909090909</v>
      </c>
      <c r="Y37" s="20">
        <v>2</v>
      </c>
      <c r="Z37" s="96">
        <v>0.00909090909090909</v>
      </c>
      <c r="AA37" s="20">
        <v>97</v>
      </c>
      <c r="AB37" s="96">
        <v>0.4409090909090909</v>
      </c>
      <c r="AC37" s="20">
        <v>26</v>
      </c>
      <c r="AD37" s="96">
        <v>0.11818181818181818</v>
      </c>
      <c r="AE37" s="20">
        <v>13</v>
      </c>
      <c r="AF37" s="96">
        <v>0.05909090909090909</v>
      </c>
      <c r="AG37" s="20">
        <v>6</v>
      </c>
      <c r="AH37" s="96">
        <v>0.02727272727272727</v>
      </c>
      <c r="AI37" s="20">
        <v>34</v>
      </c>
      <c r="AJ37" s="96">
        <v>0.15454545454545454</v>
      </c>
      <c r="AK37" s="31">
        <v>6</v>
      </c>
      <c r="AL37" s="96">
        <v>0.02727272727272727</v>
      </c>
      <c r="AM37" s="20">
        <v>3</v>
      </c>
      <c r="AN37" s="96">
        <v>0.013636363636363636</v>
      </c>
      <c r="AO37" s="20">
        <v>220</v>
      </c>
    </row>
    <row r="38" spans="2:41" ht="12.75">
      <c r="B38" s="20" t="s">
        <v>185</v>
      </c>
      <c r="C38" s="20"/>
      <c r="D38" s="96">
        <v>0</v>
      </c>
      <c r="E38" s="31">
        <v>1</v>
      </c>
      <c r="F38" s="96">
        <v>0.045454545454545456</v>
      </c>
      <c r="G38" s="20">
        <v>2</v>
      </c>
      <c r="H38" s="96">
        <v>0.09090909090909091</v>
      </c>
      <c r="I38" s="20"/>
      <c r="J38" s="96">
        <v>0</v>
      </c>
      <c r="K38" s="20"/>
      <c r="L38" s="96">
        <v>0</v>
      </c>
      <c r="M38" s="20"/>
      <c r="N38" s="96">
        <v>0</v>
      </c>
      <c r="O38" s="20"/>
      <c r="P38" s="96">
        <v>0</v>
      </c>
      <c r="Q38" s="20"/>
      <c r="R38" s="96">
        <v>0</v>
      </c>
      <c r="S38" s="20">
        <v>1</v>
      </c>
      <c r="T38" s="96">
        <v>0.045454545454545456</v>
      </c>
      <c r="U38" s="20"/>
      <c r="V38" s="96">
        <v>0</v>
      </c>
      <c r="W38" s="20"/>
      <c r="X38" s="96">
        <v>0</v>
      </c>
      <c r="Y38" s="20"/>
      <c r="Z38" s="96">
        <v>0</v>
      </c>
      <c r="AA38" s="20">
        <v>17</v>
      </c>
      <c r="AB38" s="96">
        <v>0.7727272727272727</v>
      </c>
      <c r="AC38" s="20"/>
      <c r="AD38" s="96">
        <v>0</v>
      </c>
      <c r="AE38" s="20"/>
      <c r="AF38" s="96">
        <v>0</v>
      </c>
      <c r="AG38" s="20"/>
      <c r="AH38" s="96">
        <v>0</v>
      </c>
      <c r="AI38" s="20"/>
      <c r="AJ38" s="96">
        <v>0</v>
      </c>
      <c r="AK38" s="31">
        <v>1</v>
      </c>
      <c r="AL38" s="96">
        <v>0.045454545454545456</v>
      </c>
      <c r="AM38" s="20"/>
      <c r="AN38" s="96">
        <v>0</v>
      </c>
      <c r="AO38" s="20">
        <v>22</v>
      </c>
    </row>
    <row r="39" spans="2:41" ht="12.75">
      <c r="B39" s="20" t="s">
        <v>145</v>
      </c>
      <c r="C39" s="20"/>
      <c r="D39" s="96">
        <v>0</v>
      </c>
      <c r="E39" s="31">
        <v>2</v>
      </c>
      <c r="F39" s="96">
        <v>0.044444444444444446</v>
      </c>
      <c r="G39" s="20"/>
      <c r="H39" s="96">
        <v>0</v>
      </c>
      <c r="I39" s="20"/>
      <c r="J39" s="96">
        <v>0</v>
      </c>
      <c r="K39" s="20"/>
      <c r="L39" s="96">
        <v>0</v>
      </c>
      <c r="M39" s="20"/>
      <c r="N39" s="96">
        <v>0</v>
      </c>
      <c r="O39" s="20">
        <v>2</v>
      </c>
      <c r="P39" s="96">
        <v>0.044444444444444446</v>
      </c>
      <c r="Q39" s="20"/>
      <c r="R39" s="96">
        <v>0</v>
      </c>
      <c r="S39" s="20"/>
      <c r="T39" s="96">
        <v>0</v>
      </c>
      <c r="U39" s="20"/>
      <c r="V39" s="96">
        <v>0</v>
      </c>
      <c r="W39" s="20"/>
      <c r="X39" s="96">
        <v>0</v>
      </c>
      <c r="Y39" s="20"/>
      <c r="Z39" s="96">
        <v>0</v>
      </c>
      <c r="AA39" s="20">
        <v>33</v>
      </c>
      <c r="AB39" s="96">
        <v>0.7333333333333333</v>
      </c>
      <c r="AC39" s="20">
        <v>2</v>
      </c>
      <c r="AD39" s="96">
        <v>0.044444444444444446</v>
      </c>
      <c r="AE39" s="20"/>
      <c r="AF39" s="96">
        <v>0</v>
      </c>
      <c r="AG39" s="20">
        <v>2</v>
      </c>
      <c r="AH39" s="96">
        <v>0.044444444444444446</v>
      </c>
      <c r="AI39" s="20">
        <v>3</v>
      </c>
      <c r="AJ39" s="96">
        <v>0.06666666666666667</v>
      </c>
      <c r="AK39" s="31"/>
      <c r="AL39" s="96">
        <v>0</v>
      </c>
      <c r="AM39" s="20">
        <v>1</v>
      </c>
      <c r="AN39" s="96">
        <v>0.022222222222222223</v>
      </c>
      <c r="AO39" s="20">
        <v>45</v>
      </c>
    </row>
    <row r="40" spans="2:41" ht="12.75">
      <c r="B40" s="20" t="s">
        <v>179</v>
      </c>
      <c r="C40" s="20"/>
      <c r="D40" s="96">
        <v>0</v>
      </c>
      <c r="E40" s="31"/>
      <c r="F40" s="96">
        <v>0</v>
      </c>
      <c r="G40" s="20">
        <v>2</v>
      </c>
      <c r="H40" s="96">
        <v>0.047619047619047616</v>
      </c>
      <c r="I40" s="20"/>
      <c r="J40" s="96">
        <v>0</v>
      </c>
      <c r="K40" s="20"/>
      <c r="L40" s="96">
        <v>0</v>
      </c>
      <c r="M40" s="20">
        <v>1</v>
      </c>
      <c r="N40" s="96">
        <v>0.023809523809523808</v>
      </c>
      <c r="O40" s="20"/>
      <c r="P40" s="96">
        <v>0</v>
      </c>
      <c r="Q40" s="20"/>
      <c r="R40" s="96">
        <v>0</v>
      </c>
      <c r="S40" s="20"/>
      <c r="T40" s="96">
        <v>0</v>
      </c>
      <c r="U40" s="20"/>
      <c r="V40" s="96">
        <v>0</v>
      </c>
      <c r="W40" s="20"/>
      <c r="X40" s="96">
        <v>0</v>
      </c>
      <c r="Y40" s="20"/>
      <c r="Z40" s="96">
        <v>0</v>
      </c>
      <c r="AA40" s="20">
        <v>32</v>
      </c>
      <c r="AB40" s="96">
        <v>0.7619047619047619</v>
      </c>
      <c r="AC40" s="20">
        <v>3</v>
      </c>
      <c r="AD40" s="96">
        <v>0.07142857142857142</v>
      </c>
      <c r="AE40" s="20"/>
      <c r="AF40" s="96">
        <v>0</v>
      </c>
      <c r="AG40" s="20"/>
      <c r="AH40" s="96">
        <v>0</v>
      </c>
      <c r="AI40" s="20">
        <v>4</v>
      </c>
      <c r="AJ40" s="96">
        <v>0.09523809523809523</v>
      </c>
      <c r="AK40" s="31"/>
      <c r="AL40" s="96">
        <v>0</v>
      </c>
      <c r="AM40" s="20"/>
      <c r="AN40" s="96">
        <v>0</v>
      </c>
      <c r="AO40" s="20">
        <v>42</v>
      </c>
    </row>
    <row r="41" spans="2:41" ht="12.75">
      <c r="B41" s="20" t="s">
        <v>146</v>
      </c>
      <c r="C41" s="20"/>
      <c r="D41" s="96">
        <v>0</v>
      </c>
      <c r="E41" s="31">
        <v>2</v>
      </c>
      <c r="F41" s="96">
        <v>0.11764705882352941</v>
      </c>
      <c r="G41" s="20"/>
      <c r="H41" s="96">
        <v>0</v>
      </c>
      <c r="I41" s="20"/>
      <c r="J41" s="96">
        <v>0</v>
      </c>
      <c r="K41" s="20"/>
      <c r="L41" s="96">
        <v>0</v>
      </c>
      <c r="M41" s="20">
        <v>1</v>
      </c>
      <c r="N41" s="96">
        <v>0.058823529411764705</v>
      </c>
      <c r="O41" s="20"/>
      <c r="P41" s="96">
        <v>0</v>
      </c>
      <c r="Q41" s="20"/>
      <c r="R41" s="96">
        <v>0</v>
      </c>
      <c r="S41" s="20"/>
      <c r="T41" s="96">
        <v>0</v>
      </c>
      <c r="U41" s="20"/>
      <c r="V41" s="96">
        <v>0</v>
      </c>
      <c r="W41" s="20"/>
      <c r="X41" s="96">
        <v>0</v>
      </c>
      <c r="Y41" s="20"/>
      <c r="Z41" s="96">
        <v>0</v>
      </c>
      <c r="AA41" s="20">
        <v>10</v>
      </c>
      <c r="AB41" s="96">
        <v>0.5882352941176471</v>
      </c>
      <c r="AC41" s="20">
        <v>1</v>
      </c>
      <c r="AD41" s="96">
        <v>0.058823529411764705</v>
      </c>
      <c r="AE41" s="20">
        <v>1</v>
      </c>
      <c r="AF41" s="96">
        <v>0.058823529411764705</v>
      </c>
      <c r="AG41" s="20">
        <v>2</v>
      </c>
      <c r="AH41" s="96">
        <v>0.11764705882352941</v>
      </c>
      <c r="AI41" s="20"/>
      <c r="AJ41" s="96">
        <v>0</v>
      </c>
      <c r="AK41" s="31"/>
      <c r="AL41" s="96">
        <v>0</v>
      </c>
      <c r="AM41" s="20"/>
      <c r="AN41" s="96">
        <v>0</v>
      </c>
      <c r="AO41" s="20">
        <v>17</v>
      </c>
    </row>
    <row r="42" spans="2:41" ht="12.75">
      <c r="B42" s="20" t="s">
        <v>177</v>
      </c>
      <c r="C42" s="20">
        <v>1</v>
      </c>
      <c r="D42" s="96">
        <v>0.058823529411764705</v>
      </c>
      <c r="E42" s="31"/>
      <c r="F42" s="96">
        <v>0</v>
      </c>
      <c r="G42" s="20"/>
      <c r="H42" s="96">
        <v>0</v>
      </c>
      <c r="I42" s="20"/>
      <c r="J42" s="96">
        <v>0</v>
      </c>
      <c r="K42" s="20"/>
      <c r="L42" s="96">
        <v>0</v>
      </c>
      <c r="M42" s="20"/>
      <c r="N42" s="96">
        <v>0</v>
      </c>
      <c r="O42" s="20">
        <v>1</v>
      </c>
      <c r="P42" s="96">
        <v>0.058823529411764705</v>
      </c>
      <c r="Q42" s="20"/>
      <c r="R42" s="96">
        <v>0</v>
      </c>
      <c r="S42" s="20"/>
      <c r="T42" s="96">
        <v>0</v>
      </c>
      <c r="U42" s="20"/>
      <c r="V42" s="96">
        <v>0</v>
      </c>
      <c r="W42" s="20">
        <v>1</v>
      </c>
      <c r="X42" s="96">
        <v>0.058823529411764705</v>
      </c>
      <c r="Y42" s="20"/>
      <c r="Z42" s="96">
        <v>0</v>
      </c>
      <c r="AA42" s="20">
        <v>14</v>
      </c>
      <c r="AB42" s="96">
        <v>0.8235294117647058</v>
      </c>
      <c r="AC42" s="20"/>
      <c r="AD42" s="96">
        <v>0</v>
      </c>
      <c r="AE42" s="20"/>
      <c r="AF42" s="96">
        <v>0</v>
      </c>
      <c r="AG42" s="20"/>
      <c r="AH42" s="96">
        <v>0</v>
      </c>
      <c r="AI42" s="20"/>
      <c r="AJ42" s="96">
        <v>0</v>
      </c>
      <c r="AK42" s="31"/>
      <c r="AL42" s="96">
        <v>0</v>
      </c>
      <c r="AM42" s="20"/>
      <c r="AN42" s="96">
        <v>0</v>
      </c>
      <c r="AO42" s="20">
        <v>17</v>
      </c>
    </row>
    <row r="43" spans="2:41" ht="12.75">
      <c r="B43" s="20" t="s">
        <v>144</v>
      </c>
      <c r="C43" s="20"/>
      <c r="D43" s="96">
        <v>0</v>
      </c>
      <c r="E43" s="31">
        <v>2</v>
      </c>
      <c r="F43" s="96">
        <v>0.043478260869565216</v>
      </c>
      <c r="G43" s="20"/>
      <c r="H43" s="96">
        <v>0</v>
      </c>
      <c r="I43" s="20"/>
      <c r="J43" s="96">
        <v>0</v>
      </c>
      <c r="K43" s="20"/>
      <c r="L43" s="96">
        <v>0</v>
      </c>
      <c r="M43" s="20">
        <v>3</v>
      </c>
      <c r="N43" s="96">
        <v>0.06521739130434782</v>
      </c>
      <c r="O43" s="20">
        <v>2</v>
      </c>
      <c r="P43" s="96">
        <v>0.043478260869565216</v>
      </c>
      <c r="Q43" s="20"/>
      <c r="R43" s="96">
        <v>0</v>
      </c>
      <c r="S43" s="20"/>
      <c r="T43" s="96">
        <v>0</v>
      </c>
      <c r="U43" s="20"/>
      <c r="V43" s="96">
        <v>0</v>
      </c>
      <c r="W43" s="20">
        <v>2</v>
      </c>
      <c r="X43" s="96">
        <v>0.043478260869565216</v>
      </c>
      <c r="Y43" s="20"/>
      <c r="Z43" s="96">
        <v>0</v>
      </c>
      <c r="AA43" s="20">
        <v>36</v>
      </c>
      <c r="AB43" s="96">
        <v>0.782608695652174</v>
      </c>
      <c r="AC43" s="20"/>
      <c r="AD43" s="96">
        <v>0</v>
      </c>
      <c r="AE43" s="20"/>
      <c r="AF43" s="96">
        <v>0</v>
      </c>
      <c r="AG43" s="20"/>
      <c r="AH43" s="96">
        <v>0</v>
      </c>
      <c r="AI43" s="20"/>
      <c r="AJ43" s="96">
        <v>0</v>
      </c>
      <c r="AK43" s="31">
        <v>1</v>
      </c>
      <c r="AL43" s="96">
        <v>0.021739130434782608</v>
      </c>
      <c r="AM43" s="20"/>
      <c r="AN43" s="96">
        <v>0</v>
      </c>
      <c r="AO43" s="20">
        <v>46</v>
      </c>
    </row>
    <row r="44" spans="2:41" ht="12.75">
      <c r="B44" s="20" t="s">
        <v>254</v>
      </c>
      <c r="C44" s="20"/>
      <c r="D44" s="96">
        <v>0</v>
      </c>
      <c r="E44" s="31">
        <v>1</v>
      </c>
      <c r="F44" s="96">
        <v>0.012658227848101266</v>
      </c>
      <c r="G44" s="20">
        <v>1</v>
      </c>
      <c r="H44" s="96">
        <v>0.012658227848101266</v>
      </c>
      <c r="I44" s="20"/>
      <c r="J44" s="96">
        <v>0</v>
      </c>
      <c r="K44" s="20"/>
      <c r="L44" s="96">
        <v>0</v>
      </c>
      <c r="M44" s="20">
        <v>4</v>
      </c>
      <c r="N44" s="96">
        <v>0.05063291139240506</v>
      </c>
      <c r="O44" s="20"/>
      <c r="P44" s="96">
        <v>0</v>
      </c>
      <c r="Q44" s="20"/>
      <c r="R44" s="96">
        <v>0</v>
      </c>
      <c r="S44" s="20">
        <v>2</v>
      </c>
      <c r="T44" s="96">
        <v>0.02531645569620253</v>
      </c>
      <c r="U44" s="20">
        <v>2</v>
      </c>
      <c r="V44" s="96">
        <v>0.02531645569620253</v>
      </c>
      <c r="W44" s="20"/>
      <c r="X44" s="96">
        <v>0</v>
      </c>
      <c r="Y44" s="20">
        <v>1</v>
      </c>
      <c r="Z44" s="96">
        <v>0.012658227848101266</v>
      </c>
      <c r="AA44" s="20">
        <v>48</v>
      </c>
      <c r="AB44" s="96">
        <v>0.6075949367088608</v>
      </c>
      <c r="AC44" s="20">
        <v>3</v>
      </c>
      <c r="AD44" s="96">
        <v>0.0379746835443038</v>
      </c>
      <c r="AE44" s="20"/>
      <c r="AF44" s="96">
        <v>0</v>
      </c>
      <c r="AG44" s="20">
        <v>1</v>
      </c>
      <c r="AH44" s="96">
        <v>0.012658227848101266</v>
      </c>
      <c r="AI44" s="20">
        <v>9</v>
      </c>
      <c r="AJ44" s="96">
        <v>0.11392405063291139</v>
      </c>
      <c r="AK44" s="31">
        <v>7</v>
      </c>
      <c r="AL44" s="96">
        <v>0.08860759493670886</v>
      </c>
      <c r="AM44" s="20"/>
      <c r="AN44" s="96">
        <v>0</v>
      </c>
      <c r="AO44" s="20">
        <v>79</v>
      </c>
    </row>
    <row r="45" spans="2:41" ht="12.75">
      <c r="B45" s="20" t="s">
        <v>151</v>
      </c>
      <c r="C45" s="20"/>
      <c r="D45" s="96">
        <v>0</v>
      </c>
      <c r="E45" s="31">
        <v>2</v>
      </c>
      <c r="F45" s="96">
        <v>0.15384615384615385</v>
      </c>
      <c r="G45" s="20"/>
      <c r="H45" s="96">
        <v>0</v>
      </c>
      <c r="I45" s="20"/>
      <c r="J45" s="96">
        <v>0</v>
      </c>
      <c r="K45" s="20"/>
      <c r="L45" s="96">
        <v>0</v>
      </c>
      <c r="M45" s="20">
        <v>1</v>
      </c>
      <c r="N45" s="96">
        <v>0.07692307692307693</v>
      </c>
      <c r="O45" s="20">
        <v>2</v>
      </c>
      <c r="P45" s="96">
        <v>0.15384615384615385</v>
      </c>
      <c r="Q45" s="20"/>
      <c r="R45" s="96">
        <v>0</v>
      </c>
      <c r="S45" s="20"/>
      <c r="T45" s="96">
        <v>0</v>
      </c>
      <c r="U45" s="20"/>
      <c r="V45" s="96">
        <v>0</v>
      </c>
      <c r="W45" s="20"/>
      <c r="X45" s="96">
        <v>0</v>
      </c>
      <c r="Y45" s="20"/>
      <c r="Z45" s="96">
        <v>0</v>
      </c>
      <c r="AA45" s="20">
        <v>8</v>
      </c>
      <c r="AB45" s="96">
        <v>0.6153846153846154</v>
      </c>
      <c r="AC45" s="20"/>
      <c r="AD45" s="96">
        <v>0</v>
      </c>
      <c r="AE45" s="20"/>
      <c r="AF45" s="96">
        <v>0</v>
      </c>
      <c r="AG45" s="20"/>
      <c r="AH45" s="96">
        <v>0</v>
      </c>
      <c r="AI45" s="20"/>
      <c r="AJ45" s="96">
        <v>0</v>
      </c>
      <c r="AK45" s="31"/>
      <c r="AL45" s="96">
        <v>0</v>
      </c>
      <c r="AM45" s="20"/>
      <c r="AN45" s="96">
        <v>0</v>
      </c>
      <c r="AO45" s="20">
        <v>13</v>
      </c>
    </row>
    <row r="46" spans="2:41" ht="12.75">
      <c r="B46" s="20" t="s">
        <v>148</v>
      </c>
      <c r="C46" s="20"/>
      <c r="D46" s="96">
        <v>0</v>
      </c>
      <c r="E46" s="31">
        <v>1</v>
      </c>
      <c r="F46" s="96">
        <v>0.029411764705882353</v>
      </c>
      <c r="G46" s="20"/>
      <c r="H46" s="96">
        <v>0</v>
      </c>
      <c r="I46" s="20"/>
      <c r="J46" s="96">
        <v>0</v>
      </c>
      <c r="K46" s="20"/>
      <c r="L46" s="96">
        <v>0</v>
      </c>
      <c r="M46" s="20"/>
      <c r="N46" s="96">
        <v>0</v>
      </c>
      <c r="O46" s="20">
        <v>2</v>
      </c>
      <c r="P46" s="96">
        <v>0.058823529411764705</v>
      </c>
      <c r="Q46" s="20">
        <v>1</v>
      </c>
      <c r="R46" s="96">
        <v>0.029411764705882353</v>
      </c>
      <c r="S46" s="20"/>
      <c r="T46" s="96">
        <v>0</v>
      </c>
      <c r="U46" s="20"/>
      <c r="V46" s="96">
        <v>0</v>
      </c>
      <c r="W46" s="20">
        <v>3</v>
      </c>
      <c r="X46" s="96">
        <v>0.08823529411764706</v>
      </c>
      <c r="Y46" s="20"/>
      <c r="Z46" s="96">
        <v>0</v>
      </c>
      <c r="AA46" s="20">
        <v>22</v>
      </c>
      <c r="AB46" s="96">
        <v>0.6470588235294118</v>
      </c>
      <c r="AC46" s="20"/>
      <c r="AD46" s="96">
        <v>0</v>
      </c>
      <c r="AE46" s="20"/>
      <c r="AF46" s="96">
        <v>0</v>
      </c>
      <c r="AG46" s="20"/>
      <c r="AH46" s="96">
        <v>0</v>
      </c>
      <c r="AI46" s="20">
        <v>2</v>
      </c>
      <c r="AJ46" s="96">
        <v>0.058823529411764705</v>
      </c>
      <c r="AK46" s="31">
        <v>3</v>
      </c>
      <c r="AL46" s="96">
        <v>0.08823529411764706</v>
      </c>
      <c r="AM46" s="20"/>
      <c r="AN46" s="96">
        <v>0</v>
      </c>
      <c r="AO46" s="20">
        <v>34</v>
      </c>
    </row>
    <row r="47" spans="2:41" ht="12.75">
      <c r="B47" s="20" t="s">
        <v>255</v>
      </c>
      <c r="C47" s="20"/>
      <c r="D47" s="96">
        <v>0</v>
      </c>
      <c r="E47" s="31"/>
      <c r="F47" s="96">
        <v>0</v>
      </c>
      <c r="G47" s="20"/>
      <c r="H47" s="96">
        <v>0</v>
      </c>
      <c r="I47" s="20"/>
      <c r="J47" s="96">
        <v>0</v>
      </c>
      <c r="K47" s="20"/>
      <c r="L47" s="96">
        <v>0</v>
      </c>
      <c r="M47" s="20">
        <v>1</v>
      </c>
      <c r="N47" s="96">
        <v>0.09090909090909091</v>
      </c>
      <c r="O47" s="20"/>
      <c r="P47" s="96">
        <v>0</v>
      </c>
      <c r="Q47" s="20"/>
      <c r="R47" s="96">
        <v>0</v>
      </c>
      <c r="S47" s="20"/>
      <c r="T47" s="96">
        <v>0</v>
      </c>
      <c r="U47" s="20"/>
      <c r="V47" s="96">
        <v>0</v>
      </c>
      <c r="W47" s="20"/>
      <c r="X47" s="96">
        <v>0</v>
      </c>
      <c r="Y47" s="20"/>
      <c r="Z47" s="96">
        <v>0</v>
      </c>
      <c r="AA47" s="20">
        <v>6</v>
      </c>
      <c r="AB47" s="96">
        <v>0.5454545454545454</v>
      </c>
      <c r="AC47" s="20">
        <v>1</v>
      </c>
      <c r="AD47" s="96">
        <v>0.09090909090909091</v>
      </c>
      <c r="AE47" s="20"/>
      <c r="AF47" s="96">
        <v>0</v>
      </c>
      <c r="AG47" s="20"/>
      <c r="AH47" s="96">
        <v>0</v>
      </c>
      <c r="AI47" s="20">
        <v>3</v>
      </c>
      <c r="AJ47" s="96">
        <v>0.2727272727272727</v>
      </c>
      <c r="AK47" s="31"/>
      <c r="AL47" s="96">
        <v>0</v>
      </c>
      <c r="AM47" s="20"/>
      <c r="AN47" s="96">
        <v>0</v>
      </c>
      <c r="AO47" s="20">
        <v>11</v>
      </c>
    </row>
    <row r="48" spans="2:41" ht="12.75">
      <c r="B48" s="20" t="s">
        <v>256</v>
      </c>
      <c r="C48" s="20"/>
      <c r="D48" s="96">
        <v>0</v>
      </c>
      <c r="E48" s="31">
        <v>1</v>
      </c>
      <c r="F48" s="96">
        <v>0.043478260869565216</v>
      </c>
      <c r="G48" s="20">
        <v>2</v>
      </c>
      <c r="H48" s="96">
        <v>0.08695652173913043</v>
      </c>
      <c r="I48" s="20">
        <v>1</v>
      </c>
      <c r="J48" s="96">
        <v>0.043478260869565216</v>
      </c>
      <c r="K48" s="20">
        <v>1</v>
      </c>
      <c r="L48" s="96">
        <v>0.043478260869565216</v>
      </c>
      <c r="M48" s="20"/>
      <c r="N48" s="96">
        <v>0</v>
      </c>
      <c r="O48" s="20">
        <v>1</v>
      </c>
      <c r="P48" s="96">
        <v>0.043478260869565216</v>
      </c>
      <c r="Q48" s="20"/>
      <c r="R48" s="96">
        <v>0</v>
      </c>
      <c r="S48" s="20"/>
      <c r="T48" s="96">
        <v>0</v>
      </c>
      <c r="U48" s="20"/>
      <c r="V48" s="96">
        <v>0</v>
      </c>
      <c r="W48" s="20"/>
      <c r="X48" s="96">
        <v>0</v>
      </c>
      <c r="Y48" s="20"/>
      <c r="Z48" s="96">
        <v>0</v>
      </c>
      <c r="AA48" s="20">
        <v>11</v>
      </c>
      <c r="AB48" s="96">
        <v>0.4782608695652174</v>
      </c>
      <c r="AC48" s="20">
        <v>3</v>
      </c>
      <c r="AD48" s="96">
        <v>0.13043478260869565</v>
      </c>
      <c r="AE48" s="20"/>
      <c r="AF48" s="96">
        <v>0</v>
      </c>
      <c r="AG48" s="20"/>
      <c r="AH48" s="96">
        <v>0</v>
      </c>
      <c r="AI48" s="20">
        <v>3</v>
      </c>
      <c r="AJ48" s="96">
        <v>0.13043478260869565</v>
      </c>
      <c r="AK48" s="31"/>
      <c r="AL48" s="96">
        <v>0</v>
      </c>
      <c r="AM48" s="20"/>
      <c r="AN48" s="96">
        <v>0</v>
      </c>
      <c r="AO48" s="20">
        <v>23</v>
      </c>
    </row>
    <row r="49" spans="2:41" ht="12.75">
      <c r="B49" s="20" t="s">
        <v>5</v>
      </c>
      <c r="C49" s="20">
        <v>4</v>
      </c>
      <c r="D49" s="96">
        <v>0.007029876977152899</v>
      </c>
      <c r="E49" s="31">
        <v>17</v>
      </c>
      <c r="F49" s="96">
        <v>0.029876977152899824</v>
      </c>
      <c r="G49" s="20">
        <v>12</v>
      </c>
      <c r="H49" s="96">
        <v>0.0210896309314587</v>
      </c>
      <c r="I49" s="20">
        <v>2</v>
      </c>
      <c r="J49" s="96">
        <v>0.0035149384885764497</v>
      </c>
      <c r="K49" s="20">
        <v>3</v>
      </c>
      <c r="L49" s="96">
        <v>0.005272407732864675</v>
      </c>
      <c r="M49" s="20">
        <v>18</v>
      </c>
      <c r="N49" s="96">
        <v>0.03163444639718805</v>
      </c>
      <c r="O49" s="20">
        <v>14</v>
      </c>
      <c r="P49" s="96">
        <v>0.02460456942003515</v>
      </c>
      <c r="Q49" s="20">
        <v>1</v>
      </c>
      <c r="R49" s="96">
        <v>0.0017574692442882249</v>
      </c>
      <c r="S49" s="20">
        <v>5</v>
      </c>
      <c r="T49" s="96">
        <v>0.008787346221441126</v>
      </c>
      <c r="U49" s="20">
        <v>4</v>
      </c>
      <c r="V49" s="96">
        <v>0.007029876977152899</v>
      </c>
      <c r="W49" s="20">
        <v>8</v>
      </c>
      <c r="X49" s="96">
        <v>0.014059753954305799</v>
      </c>
      <c r="Y49" s="20">
        <v>3</v>
      </c>
      <c r="Z49" s="96">
        <v>0.005272407732864675</v>
      </c>
      <c r="AA49" s="20">
        <v>334</v>
      </c>
      <c r="AB49" s="96">
        <v>0.5869947275922671</v>
      </c>
      <c r="AC49" s="20">
        <v>39</v>
      </c>
      <c r="AD49" s="96">
        <v>0.06854130052724078</v>
      </c>
      <c r="AE49" s="20">
        <v>14</v>
      </c>
      <c r="AF49" s="96">
        <v>0.02460456942003515</v>
      </c>
      <c r="AG49" s="20">
        <v>11</v>
      </c>
      <c r="AH49" s="96">
        <v>0.019332161687170474</v>
      </c>
      <c r="AI49" s="20">
        <v>58</v>
      </c>
      <c r="AJ49" s="96">
        <v>0.10193321616871705</v>
      </c>
      <c r="AK49" s="31">
        <v>18</v>
      </c>
      <c r="AL49" s="96">
        <v>0.03163444639718805</v>
      </c>
      <c r="AM49" s="20">
        <v>4</v>
      </c>
      <c r="AN49" s="96">
        <v>0.007029876977152899</v>
      </c>
      <c r="AO49" s="20">
        <v>569</v>
      </c>
    </row>
    <row r="50" spans="2:43" ht="12.75">
      <c r="B50" s="26"/>
      <c r="C50" s="60"/>
      <c r="D50" s="59"/>
      <c r="E50" s="26"/>
      <c r="F50" s="59"/>
      <c r="G50" s="130"/>
      <c r="H50" s="131"/>
      <c r="I50" s="130"/>
      <c r="J50" s="131"/>
      <c r="K50" s="130"/>
      <c r="L50" s="131"/>
      <c r="M50" s="130"/>
      <c r="N50" s="131"/>
      <c r="O50" s="26"/>
      <c r="P50" s="59"/>
      <c r="Q50" s="26"/>
      <c r="R50" s="132"/>
      <c r="S50" s="130"/>
      <c r="T50" s="131"/>
      <c r="U50" s="130"/>
      <c r="V50" s="131"/>
      <c r="W50" s="26"/>
      <c r="X50" s="59"/>
      <c r="Y50" s="26"/>
      <c r="Z50" s="59"/>
      <c r="AA50" s="60"/>
      <c r="AB50" s="59"/>
      <c r="AC50" s="26"/>
      <c r="AD50" s="59"/>
      <c r="AE50" s="60"/>
      <c r="AF50" s="60"/>
      <c r="AG50" s="59"/>
      <c r="AH50" s="60"/>
      <c r="AI50" s="59"/>
      <c r="AJ50" s="60"/>
      <c r="AK50" s="59"/>
      <c r="AL50" s="26"/>
      <c r="AM50" s="59"/>
      <c r="AN50" s="59"/>
      <c r="AO50" s="59"/>
      <c r="AP50" s="59"/>
      <c r="AQ50" s="26"/>
    </row>
    <row r="51" spans="2:43" ht="12.75">
      <c r="B51" s="87"/>
      <c r="C51" s="124"/>
      <c r="D51" s="133"/>
      <c r="E51" s="124"/>
      <c r="F51" s="133"/>
      <c r="G51" s="124"/>
      <c r="H51" s="133"/>
      <c r="I51" s="124"/>
      <c r="J51" s="133"/>
      <c r="K51" s="124"/>
      <c r="L51" s="133"/>
      <c r="M51" s="124"/>
      <c r="N51" s="133"/>
      <c r="O51" s="124"/>
      <c r="P51" s="133"/>
      <c r="Q51" s="124"/>
      <c r="R51" s="133"/>
      <c r="S51" s="124"/>
      <c r="T51" s="133"/>
      <c r="U51" s="124"/>
      <c r="V51" s="133"/>
      <c r="W51" s="124"/>
      <c r="X51" s="133"/>
      <c r="Y51" s="87"/>
      <c r="Z51" s="133"/>
      <c r="AA51" s="124"/>
      <c r="AB51" s="133"/>
      <c r="AC51" s="124"/>
      <c r="AD51" s="133"/>
      <c r="AE51" s="124"/>
      <c r="AF51" s="124"/>
      <c r="AG51" s="133"/>
      <c r="AH51" s="124"/>
      <c r="AI51" s="133"/>
      <c r="AJ51" s="124"/>
      <c r="AK51" s="133"/>
      <c r="AL51" s="124"/>
      <c r="AM51" s="133"/>
      <c r="AN51" s="133"/>
      <c r="AO51" s="133"/>
      <c r="AP51" s="133"/>
      <c r="AQ51" s="124"/>
    </row>
    <row r="52" spans="2:43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ht="12.75">
      <c r="B53" s="11" t="s">
        <v>6</v>
      </c>
    </row>
    <row r="54" ht="12.75">
      <c r="B54" t="s">
        <v>239</v>
      </c>
    </row>
    <row r="55" ht="12.75">
      <c r="B55" s="13" t="s">
        <v>15</v>
      </c>
    </row>
    <row r="56" ht="12.75">
      <c r="B56" s="13" t="s">
        <v>80</v>
      </c>
    </row>
    <row r="57" ht="12.75">
      <c r="B57" t="s">
        <v>97</v>
      </c>
    </row>
    <row r="58" ht="12.75">
      <c r="B58" s="13"/>
    </row>
    <row r="59" ht="20.25">
      <c r="B59" s="7" t="s">
        <v>1</v>
      </c>
    </row>
  </sheetData>
  <sheetProtection/>
  <mergeCells count="29">
    <mergeCell ref="AE35:AF35"/>
    <mergeCell ref="E35:F35"/>
    <mergeCell ref="G35:H35"/>
    <mergeCell ref="B32:I32"/>
    <mergeCell ref="B35:B36"/>
    <mergeCell ref="C35:D35"/>
    <mergeCell ref="M35:N35"/>
    <mergeCell ref="Y35:Z35"/>
    <mergeCell ref="U35:V35"/>
    <mergeCell ref="I35:J35"/>
    <mergeCell ref="E6:F6"/>
    <mergeCell ref="G6:H6"/>
    <mergeCell ref="AC35:AD35"/>
    <mergeCell ref="Q35:R35"/>
    <mergeCell ref="B2:I2"/>
    <mergeCell ref="I6:I7"/>
    <mergeCell ref="B5:B7"/>
    <mergeCell ref="C5:I5"/>
    <mergeCell ref="C6:D6"/>
    <mergeCell ref="AO35:AO36"/>
    <mergeCell ref="AK35:AL35"/>
    <mergeCell ref="AM35:AN35"/>
    <mergeCell ref="O35:P35"/>
    <mergeCell ref="S35:T35"/>
    <mergeCell ref="K35:L35"/>
    <mergeCell ref="AG35:AH35"/>
    <mergeCell ref="AA35:AB35"/>
    <mergeCell ref="AI35:AJ35"/>
    <mergeCell ref="W35:X35"/>
  </mergeCells>
  <hyperlinks>
    <hyperlink ref="B59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Shazia.Siddiqui;Liz Fowles</dc:creator>
  <cp:keywords/>
  <dc:description/>
  <cp:lastModifiedBy>CPS</cp:lastModifiedBy>
  <cp:lastPrinted>2009-03-13T10:37:53Z</cp:lastPrinted>
  <dcterms:created xsi:type="dcterms:W3CDTF">2008-12-22T17:42:10Z</dcterms:created>
  <dcterms:modified xsi:type="dcterms:W3CDTF">2015-07-24T14:08:59Z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